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_vykaz_vymer\"/>
    </mc:Choice>
  </mc:AlternateContent>
  <bookViews>
    <workbookView xWindow="0" yWindow="0" windowWidth="28800" windowHeight="14100"/>
  </bookViews>
  <sheets>
    <sheet name="101.3 - SO101.3 - hromadn..." sheetId="1" r:id="rId1"/>
  </sheets>
  <definedNames>
    <definedName name="_xlnm._FilterDatabase" localSheetId="0" hidden="1">'101.3 - SO101.3 - hromadn...'!$C$136:$K$677</definedName>
    <definedName name="_xlnm.Print_Titles" localSheetId="0">'101.3 - SO101.3 - hromadn...'!$136:$136</definedName>
    <definedName name="_xlnm.Print_Area" localSheetId="0">'101.3 - SO101.3 - hromadn...'!$C$4:$J$76,'101.3 - SO101.3 - hromadn...'!$C$82:$J$118,'101.3 - SO101.3 - hromadn...'!$C$124:$K$677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672" i="1" l="1"/>
  <c r="BI672" i="1"/>
  <c r="BH672" i="1"/>
  <c r="BG672" i="1"/>
  <c r="BF672" i="1"/>
  <c r="BE672" i="1"/>
  <c r="T672" i="1"/>
  <c r="T665" i="1" s="1"/>
  <c r="R672" i="1"/>
  <c r="R665" i="1" s="1"/>
  <c r="P672" i="1"/>
  <c r="J672" i="1"/>
  <c r="BK666" i="1"/>
  <c r="BI666" i="1"/>
  <c r="BH666" i="1"/>
  <c r="BG666" i="1"/>
  <c r="BF666" i="1"/>
  <c r="BE666" i="1"/>
  <c r="T666" i="1"/>
  <c r="R666" i="1"/>
  <c r="P666" i="1"/>
  <c r="J666" i="1"/>
  <c r="BK665" i="1"/>
  <c r="J665" i="1" s="1"/>
  <c r="J117" i="1" s="1"/>
  <c r="P665" i="1"/>
  <c r="BK660" i="1"/>
  <c r="BK659" i="1" s="1"/>
  <c r="J659" i="1" s="1"/>
  <c r="J116" i="1" s="1"/>
  <c r="BI660" i="1"/>
  <c r="BH660" i="1"/>
  <c r="BG660" i="1"/>
  <c r="BF660" i="1"/>
  <c r="T660" i="1"/>
  <c r="T659" i="1" s="1"/>
  <c r="R660" i="1"/>
  <c r="R659" i="1" s="1"/>
  <c r="P660" i="1"/>
  <c r="P659" i="1" s="1"/>
  <c r="J660" i="1"/>
  <c r="BE660" i="1" s="1"/>
  <c r="BK658" i="1"/>
  <c r="BI658" i="1"/>
  <c r="BH658" i="1"/>
  <c r="BG658" i="1"/>
  <c r="BF658" i="1"/>
  <c r="T658" i="1"/>
  <c r="R658" i="1"/>
  <c r="P658" i="1"/>
  <c r="J658" i="1"/>
  <c r="BE658" i="1" s="1"/>
  <c r="BK656" i="1"/>
  <c r="BK648" i="1" s="1"/>
  <c r="J648" i="1" s="1"/>
  <c r="J115" i="1" s="1"/>
  <c r="BI656" i="1"/>
  <c r="BH656" i="1"/>
  <c r="BG656" i="1"/>
  <c r="BF656" i="1"/>
  <c r="T656" i="1"/>
  <c r="R656" i="1"/>
  <c r="P656" i="1"/>
  <c r="J656" i="1"/>
  <c r="BE656" i="1" s="1"/>
  <c r="BK649" i="1"/>
  <c r="BI649" i="1"/>
  <c r="BH649" i="1"/>
  <c r="BG649" i="1"/>
  <c r="BF649" i="1"/>
  <c r="T649" i="1"/>
  <c r="T648" i="1" s="1"/>
  <c r="R649" i="1"/>
  <c r="R648" i="1" s="1"/>
  <c r="P649" i="1"/>
  <c r="P648" i="1" s="1"/>
  <c r="J649" i="1"/>
  <c r="BE649" i="1" s="1"/>
  <c r="BK647" i="1"/>
  <c r="BI647" i="1"/>
  <c r="BH647" i="1"/>
  <c r="BG647" i="1"/>
  <c r="BF647" i="1"/>
  <c r="T647" i="1"/>
  <c r="R647" i="1"/>
  <c r="P647" i="1"/>
  <c r="J647" i="1"/>
  <c r="BE647" i="1" s="1"/>
  <c r="BK645" i="1"/>
  <c r="BI645" i="1"/>
  <c r="BH645" i="1"/>
  <c r="BG645" i="1"/>
  <c r="BF645" i="1"/>
  <c r="T645" i="1"/>
  <c r="T644" i="1" s="1"/>
  <c r="R645" i="1"/>
  <c r="P645" i="1"/>
  <c r="P644" i="1" s="1"/>
  <c r="J645" i="1"/>
  <c r="BE645" i="1" s="1"/>
  <c r="BK644" i="1"/>
  <c r="J644" i="1" s="1"/>
  <c r="J114" i="1" s="1"/>
  <c r="BK643" i="1"/>
  <c r="BI643" i="1"/>
  <c r="BH643" i="1"/>
  <c r="BG643" i="1"/>
  <c r="BF643" i="1"/>
  <c r="T643" i="1"/>
  <c r="R643" i="1"/>
  <c r="P643" i="1"/>
  <c r="J643" i="1"/>
  <c r="BE643" i="1" s="1"/>
  <c r="BK640" i="1"/>
  <c r="BI640" i="1"/>
  <c r="BH640" i="1"/>
  <c r="BG640" i="1"/>
  <c r="BF640" i="1"/>
  <c r="T640" i="1"/>
  <c r="R640" i="1"/>
  <c r="P640" i="1"/>
  <c r="J640" i="1"/>
  <c r="BE640" i="1" s="1"/>
  <c r="BK639" i="1"/>
  <c r="BI639" i="1"/>
  <c r="BH639" i="1"/>
  <c r="BG639" i="1"/>
  <c r="BF639" i="1"/>
  <c r="BE639" i="1"/>
  <c r="T639" i="1"/>
  <c r="R639" i="1"/>
  <c r="P639" i="1"/>
  <c r="J639" i="1"/>
  <c r="BK638" i="1"/>
  <c r="BI638" i="1"/>
  <c r="BH638" i="1"/>
  <c r="BG638" i="1"/>
  <c r="BF638" i="1"/>
  <c r="BE638" i="1"/>
  <c r="T638" i="1"/>
  <c r="R638" i="1"/>
  <c r="P638" i="1"/>
  <c r="J638" i="1"/>
  <c r="BK637" i="1"/>
  <c r="BI637" i="1"/>
  <c r="BH637" i="1"/>
  <c r="BG637" i="1"/>
  <c r="BF637" i="1"/>
  <c r="T637" i="1"/>
  <c r="R637" i="1"/>
  <c r="P637" i="1"/>
  <c r="J637" i="1"/>
  <c r="BE637" i="1" s="1"/>
  <c r="BK636" i="1"/>
  <c r="BI636" i="1"/>
  <c r="BH636" i="1"/>
  <c r="BG636" i="1"/>
  <c r="BF636" i="1"/>
  <c r="T636" i="1"/>
  <c r="R636" i="1"/>
  <c r="P636" i="1"/>
  <c r="J636" i="1"/>
  <c r="BE636" i="1" s="1"/>
  <c r="BK635" i="1"/>
  <c r="BI635" i="1"/>
  <c r="BH635" i="1"/>
  <c r="BG635" i="1"/>
  <c r="BF635" i="1"/>
  <c r="T635" i="1"/>
  <c r="R635" i="1"/>
  <c r="P635" i="1"/>
  <c r="J635" i="1"/>
  <c r="BE635" i="1" s="1"/>
  <c r="BK634" i="1"/>
  <c r="BI634" i="1"/>
  <c r="BH634" i="1"/>
  <c r="BG634" i="1"/>
  <c r="BF634" i="1"/>
  <c r="BE634" i="1"/>
  <c r="T634" i="1"/>
  <c r="R634" i="1"/>
  <c r="P634" i="1"/>
  <c r="J634" i="1"/>
  <c r="BK633" i="1"/>
  <c r="BI633" i="1"/>
  <c r="BH633" i="1"/>
  <c r="BG633" i="1"/>
  <c r="BF633" i="1"/>
  <c r="T633" i="1"/>
  <c r="R633" i="1"/>
  <c r="P633" i="1"/>
  <c r="J633" i="1"/>
  <c r="BE633" i="1" s="1"/>
  <c r="BK632" i="1"/>
  <c r="BI632" i="1"/>
  <c r="BH632" i="1"/>
  <c r="BG632" i="1"/>
  <c r="BF632" i="1"/>
  <c r="T632" i="1"/>
  <c r="R632" i="1"/>
  <c r="P632" i="1"/>
  <c r="J632" i="1"/>
  <c r="BE632" i="1" s="1"/>
  <c r="BK631" i="1"/>
  <c r="BI631" i="1"/>
  <c r="BH631" i="1"/>
  <c r="BG631" i="1"/>
  <c r="BF631" i="1"/>
  <c r="T631" i="1"/>
  <c r="R631" i="1"/>
  <c r="P631" i="1"/>
  <c r="J631" i="1"/>
  <c r="BE631" i="1" s="1"/>
  <c r="BK630" i="1"/>
  <c r="BI630" i="1"/>
  <c r="BH630" i="1"/>
  <c r="BG630" i="1"/>
  <c r="BF630" i="1"/>
  <c r="T630" i="1"/>
  <c r="R630" i="1"/>
  <c r="P630" i="1"/>
  <c r="J630" i="1"/>
  <c r="BE630" i="1" s="1"/>
  <c r="BK628" i="1"/>
  <c r="BI628" i="1"/>
  <c r="BH628" i="1"/>
  <c r="BG628" i="1"/>
  <c r="BF628" i="1"/>
  <c r="T628" i="1"/>
  <c r="R628" i="1"/>
  <c r="P628" i="1"/>
  <c r="J628" i="1"/>
  <c r="BE628" i="1" s="1"/>
  <c r="BK627" i="1"/>
  <c r="BI627" i="1"/>
  <c r="BH627" i="1"/>
  <c r="BG627" i="1"/>
  <c r="BF627" i="1"/>
  <c r="T627" i="1"/>
  <c r="R627" i="1"/>
  <c r="R626" i="1" s="1"/>
  <c r="P627" i="1"/>
  <c r="J627" i="1"/>
  <c r="BE627" i="1" s="1"/>
  <c r="BK625" i="1"/>
  <c r="BI625" i="1"/>
  <c r="BH625" i="1"/>
  <c r="BG625" i="1"/>
  <c r="BF625" i="1"/>
  <c r="T625" i="1"/>
  <c r="R625" i="1"/>
  <c r="P625" i="1"/>
  <c r="J625" i="1"/>
  <c r="BE625" i="1" s="1"/>
  <c r="BK624" i="1"/>
  <c r="BI624" i="1"/>
  <c r="BH624" i="1"/>
  <c r="BG624" i="1"/>
  <c r="BF624" i="1"/>
  <c r="T624" i="1"/>
  <c r="R624" i="1"/>
  <c r="P624" i="1"/>
  <c r="J624" i="1"/>
  <c r="BE624" i="1" s="1"/>
  <c r="BK623" i="1"/>
  <c r="BI623" i="1"/>
  <c r="BH623" i="1"/>
  <c r="BG623" i="1"/>
  <c r="BF623" i="1"/>
  <c r="T623" i="1"/>
  <c r="R623" i="1"/>
  <c r="P623" i="1"/>
  <c r="J623" i="1"/>
  <c r="BE623" i="1" s="1"/>
  <c r="BK622" i="1"/>
  <c r="BI622" i="1"/>
  <c r="BH622" i="1"/>
  <c r="BG622" i="1"/>
  <c r="BF622" i="1"/>
  <c r="T622" i="1"/>
  <c r="R622" i="1"/>
  <c r="P622" i="1"/>
  <c r="J622" i="1"/>
  <c r="BE622" i="1" s="1"/>
  <c r="BK621" i="1"/>
  <c r="BI621" i="1"/>
  <c r="BH621" i="1"/>
  <c r="BG621" i="1"/>
  <c r="BF621" i="1"/>
  <c r="T621" i="1"/>
  <c r="R621" i="1"/>
  <c r="P621" i="1"/>
  <c r="J621" i="1"/>
  <c r="BE621" i="1" s="1"/>
  <c r="BK620" i="1"/>
  <c r="BI620" i="1"/>
  <c r="BH620" i="1"/>
  <c r="BG620" i="1"/>
  <c r="BF620" i="1"/>
  <c r="BE620" i="1"/>
  <c r="T620" i="1"/>
  <c r="R620" i="1"/>
  <c r="P620" i="1"/>
  <c r="J620" i="1"/>
  <c r="BK619" i="1"/>
  <c r="BI619" i="1"/>
  <c r="BH619" i="1"/>
  <c r="BG619" i="1"/>
  <c r="BF619" i="1"/>
  <c r="T619" i="1"/>
  <c r="R619" i="1"/>
  <c r="P619" i="1"/>
  <c r="J619" i="1"/>
  <c r="BE619" i="1" s="1"/>
  <c r="BK618" i="1"/>
  <c r="BI618" i="1"/>
  <c r="BH618" i="1"/>
  <c r="BG618" i="1"/>
  <c r="BF618" i="1"/>
  <c r="T618" i="1"/>
  <c r="R618" i="1"/>
  <c r="P618" i="1"/>
  <c r="J618" i="1"/>
  <c r="BE618" i="1" s="1"/>
  <c r="BK617" i="1"/>
  <c r="BI617" i="1"/>
  <c r="BH617" i="1"/>
  <c r="BG617" i="1"/>
  <c r="BF617" i="1"/>
  <c r="T617" i="1"/>
  <c r="R617" i="1"/>
  <c r="P617" i="1"/>
  <c r="J617" i="1"/>
  <c r="BE617" i="1" s="1"/>
  <c r="BK616" i="1"/>
  <c r="BK613" i="1" s="1"/>
  <c r="J613" i="1" s="1"/>
  <c r="J112" i="1" s="1"/>
  <c r="BI616" i="1"/>
  <c r="BH616" i="1"/>
  <c r="BG616" i="1"/>
  <c r="BF616" i="1"/>
  <c r="BE616" i="1"/>
  <c r="T616" i="1"/>
  <c r="R616" i="1"/>
  <c r="R613" i="1" s="1"/>
  <c r="P616" i="1"/>
  <c r="J616" i="1"/>
  <c r="BK615" i="1"/>
  <c r="BI615" i="1"/>
  <c r="BH615" i="1"/>
  <c r="BG615" i="1"/>
  <c r="BF615" i="1"/>
  <c r="BE615" i="1"/>
  <c r="T615" i="1"/>
  <c r="T613" i="1" s="1"/>
  <c r="R615" i="1"/>
  <c r="P615" i="1"/>
  <c r="J615" i="1"/>
  <c r="BK614" i="1"/>
  <c r="BI614" i="1"/>
  <c r="BH614" i="1"/>
  <c r="BG614" i="1"/>
  <c r="BF614" i="1"/>
  <c r="T614" i="1"/>
  <c r="R614" i="1"/>
  <c r="P614" i="1"/>
  <c r="J614" i="1"/>
  <c r="BE614" i="1" s="1"/>
  <c r="BK612" i="1"/>
  <c r="BI612" i="1"/>
  <c r="BH612" i="1"/>
  <c r="BG612" i="1"/>
  <c r="BF612" i="1"/>
  <c r="T612" i="1"/>
  <c r="R612" i="1"/>
  <c r="P612" i="1"/>
  <c r="J612" i="1"/>
  <c r="BE612" i="1" s="1"/>
  <c r="BK610" i="1"/>
  <c r="BI610" i="1"/>
  <c r="BH610" i="1"/>
  <c r="BG610" i="1"/>
  <c r="BF610" i="1"/>
  <c r="T610" i="1"/>
  <c r="R610" i="1"/>
  <c r="P610" i="1"/>
  <c r="J610" i="1"/>
  <c r="BE610" i="1" s="1"/>
  <c r="BK608" i="1"/>
  <c r="BI608" i="1"/>
  <c r="BH608" i="1"/>
  <c r="BG608" i="1"/>
  <c r="BF608" i="1"/>
  <c r="T608" i="1"/>
  <c r="R608" i="1"/>
  <c r="P608" i="1"/>
  <c r="P604" i="1" s="1"/>
  <c r="J608" i="1"/>
  <c r="BE608" i="1" s="1"/>
  <c r="BK605" i="1"/>
  <c r="BI605" i="1"/>
  <c r="BH605" i="1"/>
  <c r="BG605" i="1"/>
  <c r="BF605" i="1"/>
  <c r="BE605" i="1"/>
  <c r="T605" i="1"/>
  <c r="T604" i="1" s="1"/>
  <c r="R605" i="1"/>
  <c r="P605" i="1"/>
  <c r="J605" i="1"/>
  <c r="BK603" i="1"/>
  <c r="BI603" i="1"/>
  <c r="BH603" i="1"/>
  <c r="BG603" i="1"/>
  <c r="BF603" i="1"/>
  <c r="T603" i="1"/>
  <c r="R603" i="1"/>
  <c r="P603" i="1"/>
  <c r="J603" i="1"/>
  <c r="BE603" i="1" s="1"/>
  <c r="BK600" i="1"/>
  <c r="BK595" i="1" s="1"/>
  <c r="J595" i="1" s="1"/>
  <c r="J110" i="1" s="1"/>
  <c r="BI600" i="1"/>
  <c r="BH600" i="1"/>
  <c r="BG600" i="1"/>
  <c r="BF600" i="1"/>
  <c r="T600" i="1"/>
  <c r="R600" i="1"/>
  <c r="P600" i="1"/>
  <c r="J600" i="1"/>
  <c r="BE600" i="1" s="1"/>
  <c r="BK598" i="1"/>
  <c r="BI598" i="1"/>
  <c r="BH598" i="1"/>
  <c r="BG598" i="1"/>
  <c r="BF598" i="1"/>
  <c r="T598" i="1"/>
  <c r="R598" i="1"/>
  <c r="P598" i="1"/>
  <c r="J598" i="1"/>
  <c r="BE598" i="1" s="1"/>
  <c r="BK596" i="1"/>
  <c r="BI596" i="1"/>
  <c r="BH596" i="1"/>
  <c r="BG596" i="1"/>
  <c r="BF596" i="1"/>
  <c r="T596" i="1"/>
  <c r="T595" i="1" s="1"/>
  <c r="R596" i="1"/>
  <c r="R595" i="1" s="1"/>
  <c r="P596" i="1"/>
  <c r="J596" i="1"/>
  <c r="BE596" i="1" s="1"/>
  <c r="BK594" i="1"/>
  <c r="BI594" i="1"/>
  <c r="BH594" i="1"/>
  <c r="BG594" i="1"/>
  <c r="BF594" i="1"/>
  <c r="T594" i="1"/>
  <c r="R594" i="1"/>
  <c r="P594" i="1"/>
  <c r="J594" i="1"/>
  <c r="BE594" i="1" s="1"/>
  <c r="BK592" i="1"/>
  <c r="BI592" i="1"/>
  <c r="BH592" i="1"/>
  <c r="BG592" i="1"/>
  <c r="BF592" i="1"/>
  <c r="T592" i="1"/>
  <c r="R592" i="1"/>
  <c r="P592" i="1"/>
  <c r="J592" i="1"/>
  <c r="BE592" i="1" s="1"/>
  <c r="BK590" i="1"/>
  <c r="BI590" i="1"/>
  <c r="BH590" i="1"/>
  <c r="BG590" i="1"/>
  <c r="BF590" i="1"/>
  <c r="T590" i="1"/>
  <c r="R590" i="1"/>
  <c r="P590" i="1"/>
  <c r="J590" i="1"/>
  <c r="BE590" i="1" s="1"/>
  <c r="BK588" i="1"/>
  <c r="BI588" i="1"/>
  <c r="BH588" i="1"/>
  <c r="BG588" i="1"/>
  <c r="BF588" i="1"/>
  <c r="BE588" i="1"/>
  <c r="T588" i="1"/>
  <c r="R588" i="1"/>
  <c r="P588" i="1"/>
  <c r="J588" i="1"/>
  <c r="BK586" i="1"/>
  <c r="BI586" i="1"/>
  <c r="BH586" i="1"/>
  <c r="BG586" i="1"/>
  <c r="BF586" i="1"/>
  <c r="T586" i="1"/>
  <c r="R586" i="1"/>
  <c r="P586" i="1"/>
  <c r="J586" i="1"/>
  <c r="BE586" i="1" s="1"/>
  <c r="BK584" i="1"/>
  <c r="BI584" i="1"/>
  <c r="BH584" i="1"/>
  <c r="BG584" i="1"/>
  <c r="BF584" i="1"/>
  <c r="T584" i="1"/>
  <c r="R584" i="1"/>
  <c r="P584" i="1"/>
  <c r="J584" i="1"/>
  <c r="BE584" i="1" s="1"/>
  <c r="BK582" i="1"/>
  <c r="BI582" i="1"/>
  <c r="BH582" i="1"/>
  <c r="BG582" i="1"/>
  <c r="BF582" i="1"/>
  <c r="T582" i="1"/>
  <c r="R582" i="1"/>
  <c r="P582" i="1"/>
  <c r="J582" i="1"/>
  <c r="BE582" i="1" s="1"/>
  <c r="BK580" i="1"/>
  <c r="BI580" i="1"/>
  <c r="BH580" i="1"/>
  <c r="BG580" i="1"/>
  <c r="BF580" i="1"/>
  <c r="T580" i="1"/>
  <c r="R580" i="1"/>
  <c r="P580" i="1"/>
  <c r="J580" i="1"/>
  <c r="BE580" i="1" s="1"/>
  <c r="BK577" i="1"/>
  <c r="BI577" i="1"/>
  <c r="BH577" i="1"/>
  <c r="BG577" i="1"/>
  <c r="BF577" i="1"/>
  <c r="T577" i="1"/>
  <c r="R577" i="1"/>
  <c r="P577" i="1"/>
  <c r="J577" i="1"/>
  <c r="BE577" i="1" s="1"/>
  <c r="BK572" i="1"/>
  <c r="BI572" i="1"/>
  <c r="BH572" i="1"/>
  <c r="BG572" i="1"/>
  <c r="BF572" i="1"/>
  <c r="T572" i="1"/>
  <c r="R572" i="1"/>
  <c r="P572" i="1"/>
  <c r="J572" i="1"/>
  <c r="BE572" i="1" s="1"/>
  <c r="BK570" i="1"/>
  <c r="BI570" i="1"/>
  <c r="BH570" i="1"/>
  <c r="BG570" i="1"/>
  <c r="BF570" i="1"/>
  <c r="BE570" i="1"/>
  <c r="T570" i="1"/>
  <c r="R570" i="1"/>
  <c r="P570" i="1"/>
  <c r="J570" i="1"/>
  <c r="BK569" i="1"/>
  <c r="BI569" i="1"/>
  <c r="BH569" i="1"/>
  <c r="BG569" i="1"/>
  <c r="BF569" i="1"/>
  <c r="T569" i="1"/>
  <c r="R569" i="1"/>
  <c r="P569" i="1"/>
  <c r="J569" i="1"/>
  <c r="BE569" i="1" s="1"/>
  <c r="BK567" i="1"/>
  <c r="BI567" i="1"/>
  <c r="BH567" i="1"/>
  <c r="BG567" i="1"/>
  <c r="BF567" i="1"/>
  <c r="T567" i="1"/>
  <c r="R567" i="1"/>
  <c r="P567" i="1"/>
  <c r="J567" i="1"/>
  <c r="BE567" i="1" s="1"/>
  <c r="BK565" i="1"/>
  <c r="BI565" i="1"/>
  <c r="BH565" i="1"/>
  <c r="BG565" i="1"/>
  <c r="BF565" i="1"/>
  <c r="T565" i="1"/>
  <c r="R565" i="1"/>
  <c r="P565" i="1"/>
  <c r="J565" i="1"/>
  <c r="BE565" i="1" s="1"/>
  <c r="BK563" i="1"/>
  <c r="BK562" i="1" s="1"/>
  <c r="J562" i="1" s="1"/>
  <c r="J109" i="1" s="1"/>
  <c r="BI563" i="1"/>
  <c r="BH563" i="1"/>
  <c r="BG563" i="1"/>
  <c r="BF563" i="1"/>
  <c r="BE563" i="1"/>
  <c r="T563" i="1"/>
  <c r="R563" i="1"/>
  <c r="P563" i="1"/>
  <c r="J563" i="1"/>
  <c r="BK561" i="1"/>
  <c r="BI561" i="1"/>
  <c r="BH561" i="1"/>
  <c r="BG561" i="1"/>
  <c r="BF561" i="1"/>
  <c r="BE561" i="1"/>
  <c r="T561" i="1"/>
  <c r="R561" i="1"/>
  <c r="P561" i="1"/>
  <c r="J561" i="1"/>
  <c r="BK559" i="1"/>
  <c r="BI559" i="1"/>
  <c r="BH559" i="1"/>
  <c r="BG559" i="1"/>
  <c r="BF559" i="1"/>
  <c r="T559" i="1"/>
  <c r="R559" i="1"/>
  <c r="P559" i="1"/>
  <c r="J559" i="1"/>
  <c r="BE559" i="1" s="1"/>
  <c r="BK558" i="1"/>
  <c r="BI558" i="1"/>
  <c r="BH558" i="1"/>
  <c r="BG558" i="1"/>
  <c r="BF558" i="1"/>
  <c r="T558" i="1"/>
  <c r="R558" i="1"/>
  <c r="P558" i="1"/>
  <c r="J558" i="1"/>
  <c r="BE558" i="1" s="1"/>
  <c r="BK556" i="1"/>
  <c r="BI556" i="1"/>
  <c r="BH556" i="1"/>
  <c r="BG556" i="1"/>
  <c r="BF556" i="1"/>
  <c r="T556" i="1"/>
  <c r="R556" i="1"/>
  <c r="P556" i="1"/>
  <c r="J556" i="1"/>
  <c r="BE556" i="1" s="1"/>
  <c r="BK553" i="1"/>
  <c r="BI553" i="1"/>
  <c r="BH553" i="1"/>
  <c r="BG553" i="1"/>
  <c r="BF553" i="1"/>
  <c r="BE553" i="1"/>
  <c r="T553" i="1"/>
  <c r="R553" i="1"/>
  <c r="P553" i="1"/>
  <c r="J553" i="1"/>
  <c r="BK551" i="1"/>
  <c r="BI551" i="1"/>
  <c r="BH551" i="1"/>
  <c r="BG551" i="1"/>
  <c r="BF551" i="1"/>
  <c r="BE551" i="1"/>
  <c r="T551" i="1"/>
  <c r="R551" i="1"/>
  <c r="P551" i="1"/>
  <c r="J551" i="1"/>
  <c r="BK548" i="1"/>
  <c r="BI548" i="1"/>
  <c r="BH548" i="1"/>
  <c r="BG548" i="1"/>
  <c r="BF548" i="1"/>
  <c r="T548" i="1"/>
  <c r="R548" i="1"/>
  <c r="P548" i="1"/>
  <c r="J548" i="1"/>
  <c r="BE548" i="1" s="1"/>
  <c r="BK546" i="1"/>
  <c r="BI546" i="1"/>
  <c r="BH546" i="1"/>
  <c r="BG546" i="1"/>
  <c r="BF546" i="1"/>
  <c r="T546" i="1"/>
  <c r="R546" i="1"/>
  <c r="P546" i="1"/>
  <c r="J546" i="1"/>
  <c r="BE546" i="1" s="1"/>
  <c r="BK543" i="1"/>
  <c r="BI543" i="1"/>
  <c r="BH543" i="1"/>
  <c r="BG543" i="1"/>
  <c r="BF543" i="1"/>
  <c r="T543" i="1"/>
  <c r="R543" i="1"/>
  <c r="P543" i="1"/>
  <c r="J543" i="1"/>
  <c r="BE543" i="1" s="1"/>
  <c r="BK540" i="1"/>
  <c r="BI540" i="1"/>
  <c r="BH540" i="1"/>
  <c r="BG540" i="1"/>
  <c r="BF540" i="1"/>
  <c r="BE540" i="1"/>
  <c r="T540" i="1"/>
  <c r="R540" i="1"/>
  <c r="P540" i="1"/>
  <c r="J540" i="1"/>
  <c r="BK538" i="1"/>
  <c r="BI538" i="1"/>
  <c r="BH538" i="1"/>
  <c r="BG538" i="1"/>
  <c r="BF538" i="1"/>
  <c r="T538" i="1"/>
  <c r="R538" i="1"/>
  <c r="P538" i="1"/>
  <c r="J538" i="1"/>
  <c r="BE538" i="1" s="1"/>
  <c r="BK533" i="1"/>
  <c r="BI533" i="1"/>
  <c r="BH533" i="1"/>
  <c r="BG533" i="1"/>
  <c r="BF533" i="1"/>
  <c r="T533" i="1"/>
  <c r="R533" i="1"/>
  <c r="P533" i="1"/>
  <c r="J533" i="1"/>
  <c r="BE533" i="1" s="1"/>
  <c r="BK531" i="1"/>
  <c r="BI531" i="1"/>
  <c r="BH531" i="1"/>
  <c r="BG531" i="1"/>
  <c r="BF531" i="1"/>
  <c r="T531" i="1"/>
  <c r="R531" i="1"/>
  <c r="P531" i="1"/>
  <c r="J531" i="1"/>
  <c r="BE531" i="1" s="1"/>
  <c r="BK526" i="1"/>
  <c r="BI526" i="1"/>
  <c r="BH526" i="1"/>
  <c r="BG526" i="1"/>
  <c r="BF526" i="1"/>
  <c r="T526" i="1"/>
  <c r="R526" i="1"/>
  <c r="P526" i="1"/>
  <c r="J526" i="1"/>
  <c r="BE526" i="1" s="1"/>
  <c r="BK523" i="1"/>
  <c r="BI523" i="1"/>
  <c r="BH523" i="1"/>
  <c r="BG523" i="1"/>
  <c r="BF523" i="1"/>
  <c r="T523" i="1"/>
  <c r="R523" i="1"/>
  <c r="P523" i="1"/>
  <c r="J523" i="1"/>
  <c r="BE523" i="1" s="1"/>
  <c r="BK519" i="1"/>
  <c r="BI519" i="1"/>
  <c r="BH519" i="1"/>
  <c r="BG519" i="1"/>
  <c r="BF519" i="1"/>
  <c r="T519" i="1"/>
  <c r="R519" i="1"/>
  <c r="P519" i="1"/>
  <c r="J519" i="1"/>
  <c r="BE519" i="1" s="1"/>
  <c r="BK516" i="1"/>
  <c r="BI516" i="1"/>
  <c r="BH516" i="1"/>
  <c r="BG516" i="1"/>
  <c r="BF516" i="1"/>
  <c r="BE516" i="1"/>
  <c r="T516" i="1"/>
  <c r="R516" i="1"/>
  <c r="P516" i="1"/>
  <c r="J516" i="1"/>
  <c r="BK513" i="1"/>
  <c r="BI513" i="1"/>
  <c r="BH513" i="1"/>
  <c r="BG513" i="1"/>
  <c r="BF513" i="1"/>
  <c r="T513" i="1"/>
  <c r="R513" i="1"/>
  <c r="P513" i="1"/>
  <c r="J513" i="1"/>
  <c r="BE513" i="1" s="1"/>
  <c r="BK511" i="1"/>
  <c r="BI511" i="1"/>
  <c r="BH511" i="1"/>
  <c r="BG511" i="1"/>
  <c r="BF511" i="1"/>
  <c r="T511" i="1"/>
  <c r="R511" i="1"/>
  <c r="P511" i="1"/>
  <c r="J511" i="1"/>
  <c r="BE511" i="1" s="1"/>
  <c r="BK506" i="1"/>
  <c r="BI506" i="1"/>
  <c r="BH506" i="1"/>
  <c r="BG506" i="1"/>
  <c r="BF506" i="1"/>
  <c r="T506" i="1"/>
  <c r="R506" i="1"/>
  <c r="P506" i="1"/>
  <c r="J506" i="1"/>
  <c r="BE506" i="1" s="1"/>
  <c r="BK503" i="1"/>
  <c r="BK494" i="1" s="1"/>
  <c r="J494" i="1" s="1"/>
  <c r="J108" i="1" s="1"/>
  <c r="BI503" i="1"/>
  <c r="BH503" i="1"/>
  <c r="BG503" i="1"/>
  <c r="BF503" i="1"/>
  <c r="BE503" i="1"/>
  <c r="T503" i="1"/>
  <c r="R503" i="1"/>
  <c r="P503" i="1"/>
  <c r="J503" i="1"/>
  <c r="BK501" i="1"/>
  <c r="BI501" i="1"/>
  <c r="BH501" i="1"/>
  <c r="BG501" i="1"/>
  <c r="BF501" i="1"/>
  <c r="BE501" i="1"/>
  <c r="T501" i="1"/>
  <c r="R501" i="1"/>
  <c r="P501" i="1"/>
  <c r="J501" i="1"/>
  <c r="BK496" i="1"/>
  <c r="BI496" i="1"/>
  <c r="BH496" i="1"/>
  <c r="BG496" i="1"/>
  <c r="BF496" i="1"/>
  <c r="T496" i="1"/>
  <c r="R496" i="1"/>
  <c r="P496" i="1"/>
  <c r="J496" i="1"/>
  <c r="BE496" i="1" s="1"/>
  <c r="BK495" i="1"/>
  <c r="BI495" i="1"/>
  <c r="BH495" i="1"/>
  <c r="BG495" i="1"/>
  <c r="BF495" i="1"/>
  <c r="T495" i="1"/>
  <c r="R495" i="1"/>
  <c r="P495" i="1"/>
  <c r="J495" i="1"/>
  <c r="BE495" i="1" s="1"/>
  <c r="BK493" i="1"/>
  <c r="BI493" i="1"/>
  <c r="BH493" i="1"/>
  <c r="BG493" i="1"/>
  <c r="BF493" i="1"/>
  <c r="T493" i="1"/>
  <c r="R493" i="1"/>
  <c r="P493" i="1"/>
  <c r="J493" i="1"/>
  <c r="BE493" i="1" s="1"/>
  <c r="BK491" i="1"/>
  <c r="BI491" i="1"/>
  <c r="BH491" i="1"/>
  <c r="BG491" i="1"/>
  <c r="BF491" i="1"/>
  <c r="T491" i="1"/>
  <c r="R491" i="1"/>
  <c r="P491" i="1"/>
  <c r="J491" i="1"/>
  <c r="BE491" i="1" s="1"/>
  <c r="BK487" i="1"/>
  <c r="BI487" i="1"/>
  <c r="BH487" i="1"/>
  <c r="BG487" i="1"/>
  <c r="BF487" i="1"/>
  <c r="BE487" i="1"/>
  <c r="T487" i="1"/>
  <c r="R487" i="1"/>
  <c r="P487" i="1"/>
  <c r="J487" i="1"/>
  <c r="BK485" i="1"/>
  <c r="BI485" i="1"/>
  <c r="BH485" i="1"/>
  <c r="BG485" i="1"/>
  <c r="BF485" i="1"/>
  <c r="BE485" i="1"/>
  <c r="T485" i="1"/>
  <c r="R485" i="1"/>
  <c r="P485" i="1"/>
  <c r="J485" i="1"/>
  <c r="BK482" i="1"/>
  <c r="BI482" i="1"/>
  <c r="BH482" i="1"/>
  <c r="BG482" i="1"/>
  <c r="BF482" i="1"/>
  <c r="T482" i="1"/>
  <c r="R482" i="1"/>
  <c r="P482" i="1"/>
  <c r="J482" i="1"/>
  <c r="BE482" i="1" s="1"/>
  <c r="BK480" i="1"/>
  <c r="BI480" i="1"/>
  <c r="BH480" i="1"/>
  <c r="BG480" i="1"/>
  <c r="BF480" i="1"/>
  <c r="T480" i="1"/>
  <c r="R480" i="1"/>
  <c r="P480" i="1"/>
  <c r="J480" i="1"/>
  <c r="BE480" i="1" s="1"/>
  <c r="BK478" i="1"/>
  <c r="BI478" i="1"/>
  <c r="BH478" i="1"/>
  <c r="BG478" i="1"/>
  <c r="BF478" i="1"/>
  <c r="T478" i="1"/>
  <c r="R478" i="1"/>
  <c r="P478" i="1"/>
  <c r="J478" i="1"/>
  <c r="BE478" i="1" s="1"/>
  <c r="BK476" i="1"/>
  <c r="BI476" i="1"/>
  <c r="BH476" i="1"/>
  <c r="BG476" i="1"/>
  <c r="BF476" i="1"/>
  <c r="BE476" i="1"/>
  <c r="T476" i="1"/>
  <c r="R476" i="1"/>
  <c r="P476" i="1"/>
  <c r="J476" i="1"/>
  <c r="BK474" i="1"/>
  <c r="BI474" i="1"/>
  <c r="BH474" i="1"/>
  <c r="BG474" i="1"/>
  <c r="BF474" i="1"/>
  <c r="T474" i="1"/>
  <c r="R474" i="1"/>
  <c r="P474" i="1"/>
  <c r="J474" i="1"/>
  <c r="BE474" i="1" s="1"/>
  <c r="BK472" i="1"/>
  <c r="BI472" i="1"/>
  <c r="BH472" i="1"/>
  <c r="BG472" i="1"/>
  <c r="BF472" i="1"/>
  <c r="T472" i="1"/>
  <c r="R472" i="1"/>
  <c r="P472" i="1"/>
  <c r="J472" i="1"/>
  <c r="BE472" i="1" s="1"/>
  <c r="BK469" i="1"/>
  <c r="BI469" i="1"/>
  <c r="BH469" i="1"/>
  <c r="BG469" i="1"/>
  <c r="BF469" i="1"/>
  <c r="T469" i="1"/>
  <c r="R469" i="1"/>
  <c r="P469" i="1"/>
  <c r="J469" i="1"/>
  <c r="BE469" i="1" s="1"/>
  <c r="BK467" i="1"/>
  <c r="BI467" i="1"/>
  <c r="BH467" i="1"/>
  <c r="BG467" i="1"/>
  <c r="BF467" i="1"/>
  <c r="T467" i="1"/>
  <c r="R467" i="1"/>
  <c r="P467" i="1"/>
  <c r="J467" i="1"/>
  <c r="BE467" i="1" s="1"/>
  <c r="BK465" i="1"/>
  <c r="BI465" i="1"/>
  <c r="BH465" i="1"/>
  <c r="BG465" i="1"/>
  <c r="BF465" i="1"/>
  <c r="T465" i="1"/>
  <c r="R465" i="1"/>
  <c r="P465" i="1"/>
  <c r="J465" i="1"/>
  <c r="BE465" i="1" s="1"/>
  <c r="BK463" i="1"/>
  <c r="BI463" i="1"/>
  <c r="BH463" i="1"/>
  <c r="BG463" i="1"/>
  <c r="BF463" i="1"/>
  <c r="T463" i="1"/>
  <c r="R463" i="1"/>
  <c r="P463" i="1"/>
  <c r="J463" i="1"/>
  <c r="BE463" i="1" s="1"/>
  <c r="BK460" i="1"/>
  <c r="BI460" i="1"/>
  <c r="BH460" i="1"/>
  <c r="BG460" i="1"/>
  <c r="BF460" i="1"/>
  <c r="BE460" i="1"/>
  <c r="T460" i="1"/>
  <c r="R460" i="1"/>
  <c r="P460" i="1"/>
  <c r="J460" i="1"/>
  <c r="BK457" i="1"/>
  <c r="BI457" i="1"/>
  <c r="BH457" i="1"/>
  <c r="BG457" i="1"/>
  <c r="BF457" i="1"/>
  <c r="T457" i="1"/>
  <c r="R457" i="1"/>
  <c r="R456" i="1" s="1"/>
  <c r="P457" i="1"/>
  <c r="P456" i="1" s="1"/>
  <c r="J457" i="1"/>
  <c r="BE457" i="1" s="1"/>
  <c r="BK456" i="1"/>
  <c r="J456" i="1" s="1"/>
  <c r="T456" i="1"/>
  <c r="BK455" i="1"/>
  <c r="BI455" i="1"/>
  <c r="BH455" i="1"/>
  <c r="BG455" i="1"/>
  <c r="BF455" i="1"/>
  <c r="T455" i="1"/>
  <c r="R455" i="1"/>
  <c r="P455" i="1"/>
  <c r="J455" i="1"/>
  <c r="BE455" i="1" s="1"/>
  <c r="BK454" i="1"/>
  <c r="BI454" i="1"/>
  <c r="BH454" i="1"/>
  <c r="BG454" i="1"/>
  <c r="BF454" i="1"/>
  <c r="T454" i="1"/>
  <c r="R454" i="1"/>
  <c r="P454" i="1"/>
  <c r="J454" i="1"/>
  <c r="BE454" i="1" s="1"/>
  <c r="BK453" i="1"/>
  <c r="BI453" i="1"/>
  <c r="BH453" i="1"/>
  <c r="BG453" i="1"/>
  <c r="BF453" i="1"/>
  <c r="BE453" i="1"/>
  <c r="T453" i="1"/>
  <c r="R453" i="1"/>
  <c r="P453" i="1"/>
  <c r="J453" i="1"/>
  <c r="BK452" i="1"/>
  <c r="BI452" i="1"/>
  <c r="BH452" i="1"/>
  <c r="BG452" i="1"/>
  <c r="BF452" i="1"/>
  <c r="T452" i="1"/>
  <c r="R452" i="1"/>
  <c r="P452" i="1"/>
  <c r="J452" i="1"/>
  <c r="BE452" i="1" s="1"/>
  <c r="BK451" i="1"/>
  <c r="BI451" i="1"/>
  <c r="BH451" i="1"/>
  <c r="BG451" i="1"/>
  <c r="BF451" i="1"/>
  <c r="T451" i="1"/>
  <c r="R451" i="1"/>
  <c r="P451" i="1"/>
  <c r="J451" i="1"/>
  <c r="BE451" i="1" s="1"/>
  <c r="BK450" i="1"/>
  <c r="BI450" i="1"/>
  <c r="BH450" i="1"/>
  <c r="BG450" i="1"/>
  <c r="BF450" i="1"/>
  <c r="T450" i="1"/>
  <c r="R450" i="1"/>
  <c r="P450" i="1"/>
  <c r="J450" i="1"/>
  <c r="BE450" i="1" s="1"/>
  <c r="BK449" i="1"/>
  <c r="BI449" i="1"/>
  <c r="BH449" i="1"/>
  <c r="BG449" i="1"/>
  <c r="BF449" i="1"/>
  <c r="BE449" i="1"/>
  <c r="T449" i="1"/>
  <c r="R449" i="1"/>
  <c r="P449" i="1"/>
  <c r="J449" i="1"/>
  <c r="BK448" i="1"/>
  <c r="BI448" i="1"/>
  <c r="BH448" i="1"/>
  <c r="BG448" i="1"/>
  <c r="BF448" i="1"/>
  <c r="BE448" i="1"/>
  <c r="T448" i="1"/>
  <c r="R448" i="1"/>
  <c r="P448" i="1"/>
  <c r="J448" i="1"/>
  <c r="BK447" i="1"/>
  <c r="BI447" i="1"/>
  <c r="BH447" i="1"/>
  <c r="BG447" i="1"/>
  <c r="BF447" i="1"/>
  <c r="T447" i="1"/>
  <c r="R447" i="1"/>
  <c r="P447" i="1"/>
  <c r="J447" i="1"/>
  <c r="BE447" i="1" s="1"/>
  <c r="BK446" i="1"/>
  <c r="BI446" i="1"/>
  <c r="BH446" i="1"/>
  <c r="BG446" i="1"/>
  <c r="BF446" i="1"/>
  <c r="T446" i="1"/>
  <c r="R446" i="1"/>
  <c r="P446" i="1"/>
  <c r="J446" i="1"/>
  <c r="BE446" i="1" s="1"/>
  <c r="BK445" i="1"/>
  <c r="BI445" i="1"/>
  <c r="BH445" i="1"/>
  <c r="BG445" i="1"/>
  <c r="BF445" i="1"/>
  <c r="T445" i="1"/>
  <c r="R445" i="1"/>
  <c r="P445" i="1"/>
  <c r="J445" i="1"/>
  <c r="BE445" i="1" s="1"/>
  <c r="BK444" i="1"/>
  <c r="BI444" i="1"/>
  <c r="BH444" i="1"/>
  <c r="BG444" i="1"/>
  <c r="BF444" i="1"/>
  <c r="BE444" i="1"/>
  <c r="T444" i="1"/>
  <c r="R444" i="1"/>
  <c r="P444" i="1"/>
  <c r="J444" i="1"/>
  <c r="BK443" i="1"/>
  <c r="BI443" i="1"/>
  <c r="BH443" i="1"/>
  <c r="BG443" i="1"/>
  <c r="BF443" i="1"/>
  <c r="T443" i="1"/>
  <c r="R443" i="1"/>
  <c r="P443" i="1"/>
  <c r="J443" i="1"/>
  <c r="BE443" i="1" s="1"/>
  <c r="BK442" i="1"/>
  <c r="BI442" i="1"/>
  <c r="BH442" i="1"/>
  <c r="BG442" i="1"/>
  <c r="BF442" i="1"/>
  <c r="T442" i="1"/>
  <c r="R442" i="1"/>
  <c r="P442" i="1"/>
  <c r="J442" i="1"/>
  <c r="BE442" i="1" s="1"/>
  <c r="BK441" i="1"/>
  <c r="BI441" i="1"/>
  <c r="BH441" i="1"/>
  <c r="BG441" i="1"/>
  <c r="BF441" i="1"/>
  <c r="T441" i="1"/>
  <c r="R441" i="1"/>
  <c r="P441" i="1"/>
  <c r="J441" i="1"/>
  <c r="BE441" i="1" s="1"/>
  <c r="BK440" i="1"/>
  <c r="BI440" i="1"/>
  <c r="BH440" i="1"/>
  <c r="BG440" i="1"/>
  <c r="BF440" i="1"/>
  <c r="T440" i="1"/>
  <c r="R440" i="1"/>
  <c r="P440" i="1"/>
  <c r="J440" i="1"/>
  <c r="BE440" i="1" s="1"/>
  <c r="BK439" i="1"/>
  <c r="BI439" i="1"/>
  <c r="BH439" i="1"/>
  <c r="BG439" i="1"/>
  <c r="BF439" i="1"/>
  <c r="T439" i="1"/>
  <c r="R439" i="1"/>
  <c r="P439" i="1"/>
  <c r="J439" i="1"/>
  <c r="BE439" i="1" s="1"/>
  <c r="BK438" i="1"/>
  <c r="BI438" i="1"/>
  <c r="BH438" i="1"/>
  <c r="BG438" i="1"/>
  <c r="BF438" i="1"/>
  <c r="T438" i="1"/>
  <c r="R438" i="1"/>
  <c r="P438" i="1"/>
  <c r="J438" i="1"/>
  <c r="BE438" i="1" s="1"/>
  <c r="BK437" i="1"/>
  <c r="BI437" i="1"/>
  <c r="BH437" i="1"/>
  <c r="BG437" i="1"/>
  <c r="BF437" i="1"/>
  <c r="BE437" i="1"/>
  <c r="T437" i="1"/>
  <c r="R437" i="1"/>
  <c r="P437" i="1"/>
  <c r="J437" i="1"/>
  <c r="BK436" i="1"/>
  <c r="BI436" i="1"/>
  <c r="BH436" i="1"/>
  <c r="BG436" i="1"/>
  <c r="BF436" i="1"/>
  <c r="T436" i="1"/>
  <c r="R436" i="1"/>
  <c r="P436" i="1"/>
  <c r="J436" i="1"/>
  <c r="BE436" i="1" s="1"/>
  <c r="BK435" i="1"/>
  <c r="BI435" i="1"/>
  <c r="BH435" i="1"/>
  <c r="BG435" i="1"/>
  <c r="BF435" i="1"/>
  <c r="T435" i="1"/>
  <c r="R435" i="1"/>
  <c r="P435" i="1"/>
  <c r="J435" i="1"/>
  <c r="BE435" i="1" s="1"/>
  <c r="BK434" i="1"/>
  <c r="BI434" i="1"/>
  <c r="BH434" i="1"/>
  <c r="BG434" i="1"/>
  <c r="BF434" i="1"/>
  <c r="T434" i="1"/>
  <c r="R434" i="1"/>
  <c r="P434" i="1"/>
  <c r="J434" i="1"/>
  <c r="BE434" i="1" s="1"/>
  <c r="BK433" i="1"/>
  <c r="BI433" i="1"/>
  <c r="BH433" i="1"/>
  <c r="BG433" i="1"/>
  <c r="BF433" i="1"/>
  <c r="BE433" i="1"/>
  <c r="T433" i="1"/>
  <c r="R433" i="1"/>
  <c r="P433" i="1"/>
  <c r="J433" i="1"/>
  <c r="BK432" i="1"/>
  <c r="BI432" i="1"/>
  <c r="BH432" i="1"/>
  <c r="BG432" i="1"/>
  <c r="BF432" i="1"/>
  <c r="BE432" i="1"/>
  <c r="T432" i="1"/>
  <c r="R432" i="1"/>
  <c r="P432" i="1"/>
  <c r="J432" i="1"/>
  <c r="BK431" i="1"/>
  <c r="BI431" i="1"/>
  <c r="BH431" i="1"/>
  <c r="BG431" i="1"/>
  <c r="BF431" i="1"/>
  <c r="T431" i="1"/>
  <c r="R431" i="1"/>
  <c r="P431" i="1"/>
  <c r="J431" i="1"/>
  <c r="BE431" i="1" s="1"/>
  <c r="BK430" i="1"/>
  <c r="BI430" i="1"/>
  <c r="BH430" i="1"/>
  <c r="BG430" i="1"/>
  <c r="BF430" i="1"/>
  <c r="T430" i="1"/>
  <c r="R430" i="1"/>
  <c r="P430" i="1"/>
  <c r="J430" i="1"/>
  <c r="BE430" i="1" s="1"/>
  <c r="BK429" i="1"/>
  <c r="BI429" i="1"/>
  <c r="BH429" i="1"/>
  <c r="BG429" i="1"/>
  <c r="BF429" i="1"/>
  <c r="T429" i="1"/>
  <c r="R429" i="1"/>
  <c r="P429" i="1"/>
  <c r="J429" i="1"/>
  <c r="BE429" i="1" s="1"/>
  <c r="BK428" i="1"/>
  <c r="BI428" i="1"/>
  <c r="BH428" i="1"/>
  <c r="BG428" i="1"/>
  <c r="BF428" i="1"/>
  <c r="BE428" i="1"/>
  <c r="T428" i="1"/>
  <c r="R428" i="1"/>
  <c r="P428" i="1"/>
  <c r="J428" i="1"/>
  <c r="BK427" i="1"/>
  <c r="BI427" i="1"/>
  <c r="BH427" i="1"/>
  <c r="BG427" i="1"/>
  <c r="BF427" i="1"/>
  <c r="T427" i="1"/>
  <c r="R427" i="1"/>
  <c r="P427" i="1"/>
  <c r="J427" i="1"/>
  <c r="BE427" i="1" s="1"/>
  <c r="BK426" i="1"/>
  <c r="BI426" i="1"/>
  <c r="BH426" i="1"/>
  <c r="BG426" i="1"/>
  <c r="BF426" i="1"/>
  <c r="T426" i="1"/>
  <c r="R426" i="1"/>
  <c r="P426" i="1"/>
  <c r="J426" i="1"/>
  <c r="BE426" i="1" s="1"/>
  <c r="BK425" i="1"/>
  <c r="BI425" i="1"/>
  <c r="BH425" i="1"/>
  <c r="BG425" i="1"/>
  <c r="BF425" i="1"/>
  <c r="T425" i="1"/>
  <c r="R425" i="1"/>
  <c r="P425" i="1"/>
  <c r="J425" i="1"/>
  <c r="BE425" i="1" s="1"/>
  <c r="BK424" i="1"/>
  <c r="BI424" i="1"/>
  <c r="BH424" i="1"/>
  <c r="BG424" i="1"/>
  <c r="BF424" i="1"/>
  <c r="T424" i="1"/>
  <c r="R424" i="1"/>
  <c r="P424" i="1"/>
  <c r="J424" i="1"/>
  <c r="BE424" i="1" s="1"/>
  <c r="BK423" i="1"/>
  <c r="BI423" i="1"/>
  <c r="BH423" i="1"/>
  <c r="BG423" i="1"/>
  <c r="BF423" i="1"/>
  <c r="T423" i="1"/>
  <c r="R423" i="1"/>
  <c r="P423" i="1"/>
  <c r="J423" i="1"/>
  <c r="BE423" i="1" s="1"/>
  <c r="BK422" i="1"/>
  <c r="BI422" i="1"/>
  <c r="BH422" i="1"/>
  <c r="BG422" i="1"/>
  <c r="BF422" i="1"/>
  <c r="T422" i="1"/>
  <c r="R422" i="1"/>
  <c r="P422" i="1"/>
  <c r="J422" i="1"/>
  <c r="BE422" i="1" s="1"/>
  <c r="BK421" i="1"/>
  <c r="BI421" i="1"/>
  <c r="BH421" i="1"/>
  <c r="BG421" i="1"/>
  <c r="BF421" i="1"/>
  <c r="BE421" i="1"/>
  <c r="T421" i="1"/>
  <c r="R421" i="1"/>
  <c r="P421" i="1"/>
  <c r="J421" i="1"/>
  <c r="BK420" i="1"/>
  <c r="BI420" i="1"/>
  <c r="BH420" i="1"/>
  <c r="BG420" i="1"/>
  <c r="BF420" i="1"/>
  <c r="T420" i="1"/>
  <c r="R420" i="1"/>
  <c r="P420" i="1"/>
  <c r="J420" i="1"/>
  <c r="BE420" i="1" s="1"/>
  <c r="BK419" i="1"/>
  <c r="BI419" i="1"/>
  <c r="BH419" i="1"/>
  <c r="BG419" i="1"/>
  <c r="BF419" i="1"/>
  <c r="T419" i="1"/>
  <c r="R419" i="1"/>
  <c r="P419" i="1"/>
  <c r="J419" i="1"/>
  <c r="BE419" i="1" s="1"/>
  <c r="BK418" i="1"/>
  <c r="BI418" i="1"/>
  <c r="BH418" i="1"/>
  <c r="BG418" i="1"/>
  <c r="BF418" i="1"/>
  <c r="T418" i="1"/>
  <c r="R418" i="1"/>
  <c r="P418" i="1"/>
  <c r="J418" i="1"/>
  <c r="BE418" i="1" s="1"/>
  <c r="BK417" i="1"/>
  <c r="BI417" i="1"/>
  <c r="BH417" i="1"/>
  <c r="BG417" i="1"/>
  <c r="BF417" i="1"/>
  <c r="BE417" i="1"/>
  <c r="T417" i="1"/>
  <c r="R417" i="1"/>
  <c r="P417" i="1"/>
  <c r="J417" i="1"/>
  <c r="BK416" i="1"/>
  <c r="BI416" i="1"/>
  <c r="BH416" i="1"/>
  <c r="BG416" i="1"/>
  <c r="BF416" i="1"/>
  <c r="BE416" i="1"/>
  <c r="T416" i="1"/>
  <c r="R416" i="1"/>
  <c r="P416" i="1"/>
  <c r="J416" i="1"/>
  <c r="BK415" i="1"/>
  <c r="BI415" i="1"/>
  <c r="BH415" i="1"/>
  <c r="BG415" i="1"/>
  <c r="BF415" i="1"/>
  <c r="T415" i="1"/>
  <c r="R415" i="1"/>
  <c r="P415" i="1"/>
  <c r="J415" i="1"/>
  <c r="BE415" i="1" s="1"/>
  <c r="BK414" i="1"/>
  <c r="BI414" i="1"/>
  <c r="BH414" i="1"/>
  <c r="BG414" i="1"/>
  <c r="BF414" i="1"/>
  <c r="T414" i="1"/>
  <c r="R414" i="1"/>
  <c r="P414" i="1"/>
  <c r="J414" i="1"/>
  <c r="BE414" i="1" s="1"/>
  <c r="BK413" i="1"/>
  <c r="BI413" i="1"/>
  <c r="BH413" i="1"/>
  <c r="BG413" i="1"/>
  <c r="BF413" i="1"/>
  <c r="T413" i="1"/>
  <c r="R413" i="1"/>
  <c r="P413" i="1"/>
  <c r="J413" i="1"/>
  <c r="BE413" i="1" s="1"/>
  <c r="BK412" i="1"/>
  <c r="BK409" i="1" s="1"/>
  <c r="J409" i="1" s="1"/>
  <c r="J104" i="1" s="1"/>
  <c r="BI412" i="1"/>
  <c r="BH412" i="1"/>
  <c r="BG412" i="1"/>
  <c r="BF412" i="1"/>
  <c r="BE412" i="1"/>
  <c r="T412" i="1"/>
  <c r="R412" i="1"/>
  <c r="P412" i="1"/>
  <c r="J412" i="1"/>
  <c r="BK411" i="1"/>
  <c r="BI411" i="1"/>
  <c r="BH411" i="1"/>
  <c r="BG411" i="1"/>
  <c r="BF411" i="1"/>
  <c r="T411" i="1"/>
  <c r="R411" i="1"/>
  <c r="P411" i="1"/>
  <c r="J411" i="1"/>
  <c r="BE411" i="1" s="1"/>
  <c r="BK410" i="1"/>
  <c r="BI410" i="1"/>
  <c r="BH410" i="1"/>
  <c r="BG410" i="1"/>
  <c r="BF410" i="1"/>
  <c r="T410" i="1"/>
  <c r="R410" i="1"/>
  <c r="P410" i="1"/>
  <c r="J410" i="1"/>
  <c r="BE410" i="1" s="1"/>
  <c r="BK407" i="1"/>
  <c r="BI407" i="1"/>
  <c r="BH407" i="1"/>
  <c r="BG407" i="1"/>
  <c r="BF407" i="1"/>
  <c r="T407" i="1"/>
  <c r="R407" i="1"/>
  <c r="P407" i="1"/>
  <c r="J407" i="1"/>
  <c r="BE407" i="1" s="1"/>
  <c r="BK406" i="1"/>
  <c r="BI406" i="1"/>
  <c r="BH406" i="1"/>
  <c r="BG406" i="1"/>
  <c r="BF406" i="1"/>
  <c r="T406" i="1"/>
  <c r="R406" i="1"/>
  <c r="P406" i="1"/>
  <c r="J406" i="1"/>
  <c r="BE406" i="1" s="1"/>
  <c r="BK405" i="1"/>
  <c r="BI405" i="1"/>
  <c r="BH405" i="1"/>
  <c r="BG405" i="1"/>
  <c r="BF405" i="1"/>
  <c r="T405" i="1"/>
  <c r="R405" i="1"/>
  <c r="P405" i="1"/>
  <c r="J405" i="1"/>
  <c r="BE405" i="1" s="1"/>
  <c r="BK403" i="1"/>
  <c r="BI403" i="1"/>
  <c r="BH403" i="1"/>
  <c r="BG403" i="1"/>
  <c r="BF403" i="1"/>
  <c r="BE403" i="1"/>
  <c r="T403" i="1"/>
  <c r="R403" i="1"/>
  <c r="P403" i="1"/>
  <c r="J403" i="1"/>
  <c r="BK401" i="1"/>
  <c r="BI401" i="1"/>
  <c r="BH401" i="1"/>
  <c r="BG401" i="1"/>
  <c r="BF401" i="1"/>
  <c r="T401" i="1"/>
  <c r="R401" i="1"/>
  <c r="P401" i="1"/>
  <c r="J401" i="1"/>
  <c r="BE401" i="1" s="1"/>
  <c r="BK400" i="1"/>
  <c r="BI400" i="1"/>
  <c r="BH400" i="1"/>
  <c r="BG400" i="1"/>
  <c r="BF400" i="1"/>
  <c r="T400" i="1"/>
  <c r="R400" i="1"/>
  <c r="P400" i="1"/>
  <c r="J400" i="1"/>
  <c r="BE400" i="1" s="1"/>
  <c r="BK399" i="1"/>
  <c r="BI399" i="1"/>
  <c r="BH399" i="1"/>
  <c r="BG399" i="1"/>
  <c r="BF399" i="1"/>
  <c r="T399" i="1"/>
  <c r="R399" i="1"/>
  <c r="P399" i="1"/>
  <c r="J399" i="1"/>
  <c r="BE399" i="1" s="1"/>
  <c r="BK397" i="1"/>
  <c r="BI397" i="1"/>
  <c r="BH397" i="1"/>
  <c r="BG397" i="1"/>
  <c r="BF397" i="1"/>
  <c r="T397" i="1"/>
  <c r="R397" i="1"/>
  <c r="P397" i="1"/>
  <c r="J397" i="1"/>
  <c r="BE397" i="1" s="1"/>
  <c r="BK396" i="1"/>
  <c r="BI396" i="1"/>
  <c r="BH396" i="1"/>
  <c r="BG396" i="1"/>
  <c r="BF396" i="1"/>
  <c r="T396" i="1"/>
  <c r="R396" i="1"/>
  <c r="P396" i="1"/>
  <c r="J396" i="1"/>
  <c r="BE396" i="1" s="1"/>
  <c r="BK395" i="1"/>
  <c r="BI395" i="1"/>
  <c r="BH395" i="1"/>
  <c r="BG395" i="1"/>
  <c r="BF395" i="1"/>
  <c r="T395" i="1"/>
  <c r="R395" i="1"/>
  <c r="P395" i="1"/>
  <c r="J395" i="1"/>
  <c r="BE395" i="1" s="1"/>
  <c r="BK393" i="1"/>
  <c r="BI393" i="1"/>
  <c r="BH393" i="1"/>
  <c r="BG393" i="1"/>
  <c r="BF393" i="1"/>
  <c r="BE393" i="1"/>
  <c r="T393" i="1"/>
  <c r="R393" i="1"/>
  <c r="P393" i="1"/>
  <c r="J393" i="1"/>
  <c r="BK391" i="1"/>
  <c r="BI391" i="1"/>
  <c r="BH391" i="1"/>
  <c r="BG391" i="1"/>
  <c r="BF391" i="1"/>
  <c r="T391" i="1"/>
  <c r="R391" i="1"/>
  <c r="P391" i="1"/>
  <c r="J391" i="1"/>
  <c r="BE391" i="1" s="1"/>
  <c r="BK389" i="1"/>
  <c r="BI389" i="1"/>
  <c r="BH389" i="1"/>
  <c r="BG389" i="1"/>
  <c r="BF389" i="1"/>
  <c r="T389" i="1"/>
  <c r="R389" i="1"/>
  <c r="P389" i="1"/>
  <c r="J389" i="1"/>
  <c r="BE389" i="1" s="1"/>
  <c r="BK388" i="1"/>
  <c r="BI388" i="1"/>
  <c r="BH388" i="1"/>
  <c r="BG388" i="1"/>
  <c r="BF388" i="1"/>
  <c r="T388" i="1"/>
  <c r="R388" i="1"/>
  <c r="P388" i="1"/>
  <c r="J388" i="1"/>
  <c r="BE388" i="1" s="1"/>
  <c r="BK387" i="1"/>
  <c r="BI387" i="1"/>
  <c r="BH387" i="1"/>
  <c r="BG387" i="1"/>
  <c r="BF387" i="1"/>
  <c r="T387" i="1"/>
  <c r="R387" i="1"/>
  <c r="P387" i="1"/>
  <c r="J387" i="1"/>
  <c r="BE387" i="1" s="1"/>
  <c r="BK386" i="1"/>
  <c r="BI386" i="1"/>
  <c r="BH386" i="1"/>
  <c r="BG386" i="1"/>
  <c r="BF386" i="1"/>
  <c r="BE386" i="1"/>
  <c r="T386" i="1"/>
  <c r="R386" i="1"/>
  <c r="P386" i="1"/>
  <c r="J386" i="1"/>
  <c r="BK380" i="1"/>
  <c r="BI380" i="1"/>
  <c r="BH380" i="1"/>
  <c r="BG380" i="1"/>
  <c r="BF380" i="1"/>
  <c r="T380" i="1"/>
  <c r="R380" i="1"/>
  <c r="P380" i="1"/>
  <c r="J380" i="1"/>
  <c r="BE380" i="1" s="1"/>
  <c r="BK379" i="1"/>
  <c r="BI379" i="1"/>
  <c r="BH379" i="1"/>
  <c r="BG379" i="1"/>
  <c r="BF379" i="1"/>
  <c r="T379" i="1"/>
  <c r="R379" i="1"/>
  <c r="P379" i="1"/>
  <c r="J379" i="1"/>
  <c r="BE379" i="1" s="1"/>
  <c r="BK377" i="1"/>
  <c r="BI377" i="1"/>
  <c r="BH377" i="1"/>
  <c r="BG377" i="1"/>
  <c r="BF377" i="1"/>
  <c r="T377" i="1"/>
  <c r="R377" i="1"/>
  <c r="P377" i="1"/>
  <c r="J377" i="1"/>
  <c r="BE377" i="1" s="1"/>
  <c r="BK376" i="1"/>
  <c r="BI376" i="1"/>
  <c r="BH376" i="1"/>
  <c r="BG376" i="1"/>
  <c r="BF376" i="1"/>
  <c r="BE376" i="1"/>
  <c r="T376" i="1"/>
  <c r="R376" i="1"/>
  <c r="P376" i="1"/>
  <c r="J376" i="1"/>
  <c r="BK374" i="1"/>
  <c r="BI374" i="1"/>
  <c r="BH374" i="1"/>
  <c r="BG374" i="1"/>
  <c r="BF374" i="1"/>
  <c r="BE374" i="1"/>
  <c r="T374" i="1"/>
  <c r="R374" i="1"/>
  <c r="P374" i="1"/>
  <c r="J374" i="1"/>
  <c r="BK372" i="1"/>
  <c r="BI372" i="1"/>
  <c r="BH372" i="1"/>
  <c r="BG372" i="1"/>
  <c r="BF372" i="1"/>
  <c r="T372" i="1"/>
  <c r="R372" i="1"/>
  <c r="P372" i="1"/>
  <c r="J372" i="1"/>
  <c r="BE372" i="1" s="1"/>
  <c r="BK370" i="1"/>
  <c r="BI370" i="1"/>
  <c r="BH370" i="1"/>
  <c r="BG370" i="1"/>
  <c r="BF370" i="1"/>
  <c r="T370" i="1"/>
  <c r="R370" i="1"/>
  <c r="P370" i="1"/>
  <c r="J370" i="1"/>
  <c r="BE370" i="1" s="1"/>
  <c r="BK368" i="1"/>
  <c r="BI368" i="1"/>
  <c r="BH368" i="1"/>
  <c r="BG368" i="1"/>
  <c r="BF368" i="1"/>
  <c r="T368" i="1"/>
  <c r="R368" i="1"/>
  <c r="P368" i="1"/>
  <c r="J368" i="1"/>
  <c r="BE368" i="1" s="1"/>
  <c r="BK367" i="1"/>
  <c r="BI367" i="1"/>
  <c r="BH367" i="1"/>
  <c r="BG367" i="1"/>
  <c r="BF367" i="1"/>
  <c r="BE367" i="1"/>
  <c r="T367" i="1"/>
  <c r="R367" i="1"/>
  <c r="P367" i="1"/>
  <c r="J367" i="1"/>
  <c r="BK365" i="1"/>
  <c r="BI365" i="1"/>
  <c r="BH365" i="1"/>
  <c r="BG365" i="1"/>
  <c r="BF365" i="1"/>
  <c r="T365" i="1"/>
  <c r="R365" i="1"/>
  <c r="P365" i="1"/>
  <c r="J365" i="1"/>
  <c r="BE365" i="1" s="1"/>
  <c r="BK363" i="1"/>
  <c r="BI363" i="1"/>
  <c r="BH363" i="1"/>
  <c r="BG363" i="1"/>
  <c r="BF363" i="1"/>
  <c r="T363" i="1"/>
  <c r="R363" i="1"/>
  <c r="P363" i="1"/>
  <c r="J363" i="1"/>
  <c r="BE363" i="1" s="1"/>
  <c r="BK361" i="1"/>
  <c r="BI361" i="1"/>
  <c r="BH361" i="1"/>
  <c r="BG361" i="1"/>
  <c r="BF361" i="1"/>
  <c r="T361" i="1"/>
  <c r="R361" i="1"/>
  <c r="P361" i="1"/>
  <c r="J361" i="1"/>
  <c r="BE361" i="1" s="1"/>
  <c r="BK359" i="1"/>
  <c r="BI359" i="1"/>
  <c r="BH359" i="1"/>
  <c r="BG359" i="1"/>
  <c r="BF359" i="1"/>
  <c r="T359" i="1"/>
  <c r="R359" i="1"/>
  <c r="P359" i="1"/>
  <c r="J359" i="1"/>
  <c r="BE359" i="1" s="1"/>
  <c r="BK357" i="1"/>
  <c r="BI357" i="1"/>
  <c r="BH357" i="1"/>
  <c r="BG357" i="1"/>
  <c r="BF357" i="1"/>
  <c r="T357" i="1"/>
  <c r="R357" i="1"/>
  <c r="P357" i="1"/>
  <c r="J357" i="1"/>
  <c r="BE357" i="1" s="1"/>
  <c r="BK355" i="1"/>
  <c r="BI355" i="1"/>
  <c r="BH355" i="1"/>
  <c r="BG355" i="1"/>
  <c r="BF355" i="1"/>
  <c r="T355" i="1"/>
  <c r="R355" i="1"/>
  <c r="P355" i="1"/>
  <c r="J355" i="1"/>
  <c r="BE355" i="1" s="1"/>
  <c r="BK353" i="1"/>
  <c r="BI353" i="1"/>
  <c r="BH353" i="1"/>
  <c r="BG353" i="1"/>
  <c r="BF353" i="1"/>
  <c r="BE353" i="1"/>
  <c r="T353" i="1"/>
  <c r="R353" i="1"/>
  <c r="P353" i="1"/>
  <c r="J353" i="1"/>
  <c r="BK351" i="1"/>
  <c r="BI351" i="1"/>
  <c r="BH351" i="1"/>
  <c r="BG351" i="1"/>
  <c r="BF351" i="1"/>
  <c r="T351" i="1"/>
  <c r="R351" i="1"/>
  <c r="P351" i="1"/>
  <c r="J351" i="1"/>
  <c r="BE351" i="1" s="1"/>
  <c r="BK349" i="1"/>
  <c r="BI349" i="1"/>
  <c r="BH349" i="1"/>
  <c r="BG349" i="1"/>
  <c r="BF349" i="1"/>
  <c r="T349" i="1"/>
  <c r="R349" i="1"/>
  <c r="P349" i="1"/>
  <c r="J349" i="1"/>
  <c r="BE349" i="1" s="1"/>
  <c r="BK347" i="1"/>
  <c r="BI347" i="1"/>
  <c r="BH347" i="1"/>
  <c r="BG347" i="1"/>
  <c r="BF347" i="1"/>
  <c r="T347" i="1"/>
  <c r="R347" i="1"/>
  <c r="P347" i="1"/>
  <c r="J347" i="1"/>
  <c r="BE347" i="1" s="1"/>
  <c r="BK345" i="1"/>
  <c r="BI345" i="1"/>
  <c r="BH345" i="1"/>
  <c r="BG345" i="1"/>
  <c r="BF345" i="1"/>
  <c r="BE345" i="1"/>
  <c r="T345" i="1"/>
  <c r="R345" i="1"/>
  <c r="P345" i="1"/>
  <c r="J345" i="1"/>
  <c r="BK343" i="1"/>
  <c r="BI343" i="1"/>
  <c r="BH343" i="1"/>
  <c r="BG343" i="1"/>
  <c r="BF343" i="1"/>
  <c r="BE343" i="1"/>
  <c r="T343" i="1"/>
  <c r="R343" i="1"/>
  <c r="P343" i="1"/>
  <c r="J343" i="1"/>
  <c r="BK341" i="1"/>
  <c r="BI341" i="1"/>
  <c r="BH341" i="1"/>
  <c r="BG341" i="1"/>
  <c r="BF341" i="1"/>
  <c r="T341" i="1"/>
  <c r="R341" i="1"/>
  <c r="P341" i="1"/>
  <c r="J341" i="1"/>
  <c r="BE341" i="1" s="1"/>
  <c r="BK339" i="1"/>
  <c r="BI339" i="1"/>
  <c r="BH339" i="1"/>
  <c r="BG339" i="1"/>
  <c r="BF339" i="1"/>
  <c r="T339" i="1"/>
  <c r="R339" i="1"/>
  <c r="P339" i="1"/>
  <c r="J339" i="1"/>
  <c r="BE339" i="1" s="1"/>
  <c r="BK337" i="1"/>
  <c r="BI337" i="1"/>
  <c r="BH337" i="1"/>
  <c r="BG337" i="1"/>
  <c r="BF337" i="1"/>
  <c r="T337" i="1"/>
  <c r="R337" i="1"/>
  <c r="P337" i="1"/>
  <c r="J337" i="1"/>
  <c r="BE337" i="1" s="1"/>
  <c r="BK335" i="1"/>
  <c r="BI335" i="1"/>
  <c r="BH335" i="1"/>
  <c r="BG335" i="1"/>
  <c r="BF335" i="1"/>
  <c r="BE335" i="1"/>
  <c r="T335" i="1"/>
  <c r="R335" i="1"/>
  <c r="P335" i="1"/>
  <c r="J335" i="1"/>
  <c r="BK330" i="1"/>
  <c r="BI330" i="1"/>
  <c r="BH330" i="1"/>
  <c r="BG330" i="1"/>
  <c r="BF330" i="1"/>
  <c r="T330" i="1"/>
  <c r="R330" i="1"/>
  <c r="P330" i="1"/>
  <c r="J330" i="1"/>
  <c r="BE330" i="1" s="1"/>
  <c r="BK322" i="1"/>
  <c r="BI322" i="1"/>
  <c r="BH322" i="1"/>
  <c r="BG322" i="1"/>
  <c r="BF322" i="1"/>
  <c r="T322" i="1"/>
  <c r="R322" i="1"/>
  <c r="P322" i="1"/>
  <c r="J322" i="1"/>
  <c r="BE322" i="1" s="1"/>
  <c r="BK318" i="1"/>
  <c r="BI318" i="1"/>
  <c r="BH318" i="1"/>
  <c r="BG318" i="1"/>
  <c r="BF318" i="1"/>
  <c r="T318" i="1"/>
  <c r="R318" i="1"/>
  <c r="P318" i="1"/>
  <c r="J318" i="1"/>
  <c r="BE318" i="1" s="1"/>
  <c r="BK316" i="1"/>
  <c r="BI316" i="1"/>
  <c r="BH316" i="1"/>
  <c r="BG316" i="1"/>
  <c r="BF316" i="1"/>
  <c r="T316" i="1"/>
  <c r="R316" i="1"/>
  <c r="P316" i="1"/>
  <c r="J316" i="1"/>
  <c r="BE316" i="1" s="1"/>
  <c r="BK314" i="1"/>
  <c r="BI314" i="1"/>
  <c r="BH314" i="1"/>
  <c r="BG314" i="1"/>
  <c r="BF314" i="1"/>
  <c r="T314" i="1"/>
  <c r="R314" i="1"/>
  <c r="R313" i="1" s="1"/>
  <c r="P314" i="1"/>
  <c r="J314" i="1"/>
  <c r="BE314" i="1" s="1"/>
  <c r="BK311" i="1"/>
  <c r="BI311" i="1"/>
  <c r="BH311" i="1"/>
  <c r="BG311" i="1"/>
  <c r="BF311" i="1"/>
  <c r="BE311" i="1"/>
  <c r="T311" i="1"/>
  <c r="R311" i="1"/>
  <c r="P311" i="1"/>
  <c r="J311" i="1"/>
  <c r="BK310" i="1"/>
  <c r="BI310" i="1"/>
  <c r="BH310" i="1"/>
  <c r="BG310" i="1"/>
  <c r="BF310" i="1"/>
  <c r="T310" i="1"/>
  <c r="R310" i="1"/>
  <c r="P310" i="1"/>
  <c r="J310" i="1"/>
  <c r="BE310" i="1" s="1"/>
  <c r="BK306" i="1"/>
  <c r="BI306" i="1"/>
  <c r="BH306" i="1"/>
  <c r="BG306" i="1"/>
  <c r="BF306" i="1"/>
  <c r="T306" i="1"/>
  <c r="R306" i="1"/>
  <c r="P306" i="1"/>
  <c r="J306" i="1"/>
  <c r="BE306" i="1" s="1"/>
  <c r="BK305" i="1"/>
  <c r="BI305" i="1"/>
  <c r="BH305" i="1"/>
  <c r="BG305" i="1"/>
  <c r="BF305" i="1"/>
  <c r="T305" i="1"/>
  <c r="R305" i="1"/>
  <c r="P305" i="1"/>
  <c r="J305" i="1"/>
  <c r="BE305" i="1" s="1"/>
  <c r="BK291" i="1"/>
  <c r="BI291" i="1"/>
  <c r="BH291" i="1"/>
  <c r="BG291" i="1"/>
  <c r="BF291" i="1"/>
  <c r="BE291" i="1"/>
  <c r="T291" i="1"/>
  <c r="R291" i="1"/>
  <c r="P291" i="1"/>
  <c r="J291" i="1"/>
  <c r="BK277" i="1"/>
  <c r="BI277" i="1"/>
  <c r="BH277" i="1"/>
  <c r="BG277" i="1"/>
  <c r="BF277" i="1"/>
  <c r="T277" i="1"/>
  <c r="T276" i="1" s="1"/>
  <c r="R277" i="1"/>
  <c r="P277" i="1"/>
  <c r="J277" i="1"/>
  <c r="BE277" i="1" s="1"/>
  <c r="BK274" i="1"/>
  <c r="BI274" i="1"/>
  <c r="BH274" i="1"/>
  <c r="BG274" i="1"/>
  <c r="BF274" i="1"/>
  <c r="T274" i="1"/>
  <c r="R274" i="1"/>
  <c r="P274" i="1"/>
  <c r="J274" i="1"/>
  <c r="BE274" i="1" s="1"/>
  <c r="BK272" i="1"/>
  <c r="BI272" i="1"/>
  <c r="BH272" i="1"/>
  <c r="BG272" i="1"/>
  <c r="BF272" i="1"/>
  <c r="T272" i="1"/>
  <c r="R272" i="1"/>
  <c r="P272" i="1"/>
  <c r="J272" i="1"/>
  <c r="BE272" i="1" s="1"/>
  <c r="BK270" i="1"/>
  <c r="BI270" i="1"/>
  <c r="BH270" i="1"/>
  <c r="BG270" i="1"/>
  <c r="BF270" i="1"/>
  <c r="T270" i="1"/>
  <c r="R270" i="1"/>
  <c r="P270" i="1"/>
  <c r="J270" i="1"/>
  <c r="BE270" i="1" s="1"/>
  <c r="BK268" i="1"/>
  <c r="BI268" i="1"/>
  <c r="BH268" i="1"/>
  <c r="BG268" i="1"/>
  <c r="BF268" i="1"/>
  <c r="BE268" i="1"/>
  <c r="T268" i="1"/>
  <c r="R268" i="1"/>
  <c r="P268" i="1"/>
  <c r="J268" i="1"/>
  <c r="BK266" i="1"/>
  <c r="BI266" i="1"/>
  <c r="BH266" i="1"/>
  <c r="BG266" i="1"/>
  <c r="BF266" i="1"/>
  <c r="T266" i="1"/>
  <c r="R266" i="1"/>
  <c r="P266" i="1"/>
  <c r="J266" i="1"/>
  <c r="BE266" i="1" s="1"/>
  <c r="BK265" i="1"/>
  <c r="BI265" i="1"/>
  <c r="BH265" i="1"/>
  <c r="BG265" i="1"/>
  <c r="BF265" i="1"/>
  <c r="T265" i="1"/>
  <c r="R265" i="1"/>
  <c r="P265" i="1"/>
  <c r="J265" i="1"/>
  <c r="BE265" i="1" s="1"/>
  <c r="BK263" i="1"/>
  <c r="BI263" i="1"/>
  <c r="BH263" i="1"/>
  <c r="BG263" i="1"/>
  <c r="BF263" i="1"/>
  <c r="T263" i="1"/>
  <c r="R263" i="1"/>
  <c r="P263" i="1"/>
  <c r="J263" i="1"/>
  <c r="BE263" i="1" s="1"/>
  <c r="BK259" i="1"/>
  <c r="BI259" i="1"/>
  <c r="BH259" i="1"/>
  <c r="BG259" i="1"/>
  <c r="BF259" i="1"/>
  <c r="T259" i="1"/>
  <c r="R259" i="1"/>
  <c r="P259" i="1"/>
  <c r="J259" i="1"/>
  <c r="BE259" i="1" s="1"/>
  <c r="BK258" i="1"/>
  <c r="BI258" i="1"/>
  <c r="BH258" i="1"/>
  <c r="BG258" i="1"/>
  <c r="BF258" i="1"/>
  <c r="T258" i="1"/>
  <c r="R258" i="1"/>
  <c r="P258" i="1"/>
  <c r="J258" i="1"/>
  <c r="BE258" i="1" s="1"/>
  <c r="BK257" i="1"/>
  <c r="BI257" i="1"/>
  <c r="BH257" i="1"/>
  <c r="BG257" i="1"/>
  <c r="BF257" i="1"/>
  <c r="T257" i="1"/>
  <c r="R257" i="1"/>
  <c r="P257" i="1"/>
  <c r="J257" i="1"/>
  <c r="BE257" i="1" s="1"/>
  <c r="BK256" i="1"/>
  <c r="BI256" i="1"/>
  <c r="BH256" i="1"/>
  <c r="BG256" i="1"/>
  <c r="BF256" i="1"/>
  <c r="BE256" i="1"/>
  <c r="T256" i="1"/>
  <c r="R256" i="1"/>
  <c r="P256" i="1"/>
  <c r="J256" i="1"/>
  <c r="BK254" i="1"/>
  <c r="BI254" i="1"/>
  <c r="BH254" i="1"/>
  <c r="BG254" i="1"/>
  <c r="BF254" i="1"/>
  <c r="T254" i="1"/>
  <c r="R254" i="1"/>
  <c r="P254" i="1"/>
  <c r="J254" i="1"/>
  <c r="BE254" i="1" s="1"/>
  <c r="BK253" i="1"/>
  <c r="BI253" i="1"/>
  <c r="BH253" i="1"/>
  <c r="BG253" i="1"/>
  <c r="BF253" i="1"/>
  <c r="T253" i="1"/>
  <c r="R253" i="1"/>
  <c r="P253" i="1"/>
  <c r="J253" i="1"/>
  <c r="BE253" i="1" s="1"/>
  <c r="BK248" i="1"/>
  <c r="BI248" i="1"/>
  <c r="BH248" i="1"/>
  <c r="BG248" i="1"/>
  <c r="BF248" i="1"/>
  <c r="T248" i="1"/>
  <c r="R248" i="1"/>
  <c r="P248" i="1"/>
  <c r="J248" i="1"/>
  <c r="BE248" i="1" s="1"/>
  <c r="BK243" i="1"/>
  <c r="BI243" i="1"/>
  <c r="BH243" i="1"/>
  <c r="BG243" i="1"/>
  <c r="BF243" i="1"/>
  <c r="BE243" i="1"/>
  <c r="T243" i="1"/>
  <c r="R243" i="1"/>
  <c r="P243" i="1"/>
  <c r="J243" i="1"/>
  <c r="BK241" i="1"/>
  <c r="BI241" i="1"/>
  <c r="BH241" i="1"/>
  <c r="BG241" i="1"/>
  <c r="BF241" i="1"/>
  <c r="BE241" i="1"/>
  <c r="T241" i="1"/>
  <c r="R241" i="1"/>
  <c r="P241" i="1"/>
  <c r="J241" i="1"/>
  <c r="BK239" i="1"/>
  <c r="BI239" i="1"/>
  <c r="BH239" i="1"/>
  <c r="BG239" i="1"/>
  <c r="BF239" i="1"/>
  <c r="T239" i="1"/>
  <c r="R239" i="1"/>
  <c r="P239" i="1"/>
  <c r="J239" i="1"/>
  <c r="BE239" i="1" s="1"/>
  <c r="BK234" i="1"/>
  <c r="BI234" i="1"/>
  <c r="BH234" i="1"/>
  <c r="BG234" i="1"/>
  <c r="BF234" i="1"/>
  <c r="T234" i="1"/>
  <c r="R234" i="1"/>
  <c r="P234" i="1"/>
  <c r="J234" i="1"/>
  <c r="BE234" i="1" s="1"/>
  <c r="BK232" i="1"/>
  <c r="BI232" i="1"/>
  <c r="BH232" i="1"/>
  <c r="BG232" i="1"/>
  <c r="BF232" i="1"/>
  <c r="T232" i="1"/>
  <c r="R232" i="1"/>
  <c r="P232" i="1"/>
  <c r="J232" i="1"/>
  <c r="BE232" i="1" s="1"/>
  <c r="BK229" i="1"/>
  <c r="BI229" i="1"/>
  <c r="BH229" i="1"/>
  <c r="BG229" i="1"/>
  <c r="BF229" i="1"/>
  <c r="T229" i="1"/>
  <c r="R229" i="1"/>
  <c r="P229" i="1"/>
  <c r="J229" i="1"/>
  <c r="BE229" i="1" s="1"/>
  <c r="BK224" i="1"/>
  <c r="BI224" i="1"/>
  <c r="BH224" i="1"/>
  <c r="BG224" i="1"/>
  <c r="BF224" i="1"/>
  <c r="BE224" i="1"/>
  <c r="T224" i="1"/>
  <c r="R224" i="1"/>
  <c r="P224" i="1"/>
  <c r="J224" i="1"/>
  <c r="BK216" i="1"/>
  <c r="BI216" i="1"/>
  <c r="BH216" i="1"/>
  <c r="BG216" i="1"/>
  <c r="BF216" i="1"/>
  <c r="T216" i="1"/>
  <c r="R216" i="1"/>
  <c r="P216" i="1"/>
  <c r="J216" i="1"/>
  <c r="BE216" i="1" s="1"/>
  <c r="BK214" i="1"/>
  <c r="BI214" i="1"/>
  <c r="BH214" i="1"/>
  <c r="BG214" i="1"/>
  <c r="BF214" i="1"/>
  <c r="T214" i="1"/>
  <c r="R214" i="1"/>
  <c r="P214" i="1"/>
  <c r="J214" i="1"/>
  <c r="BE214" i="1" s="1"/>
  <c r="BK208" i="1"/>
  <c r="BI208" i="1"/>
  <c r="BH208" i="1"/>
  <c r="BG208" i="1"/>
  <c r="BF208" i="1"/>
  <c r="T208" i="1"/>
  <c r="R208" i="1"/>
  <c r="P208" i="1"/>
  <c r="J208" i="1"/>
  <c r="BE208" i="1" s="1"/>
  <c r="BK207" i="1"/>
  <c r="BI207" i="1"/>
  <c r="BH207" i="1"/>
  <c r="BG207" i="1"/>
  <c r="BF207" i="1"/>
  <c r="BE207" i="1"/>
  <c r="T207" i="1"/>
  <c r="R207" i="1"/>
  <c r="P207" i="1"/>
  <c r="J207" i="1"/>
  <c r="BK206" i="1"/>
  <c r="BI206" i="1"/>
  <c r="BH206" i="1"/>
  <c r="BG206" i="1"/>
  <c r="BF206" i="1"/>
  <c r="BE206" i="1"/>
  <c r="T206" i="1"/>
  <c r="R206" i="1"/>
  <c r="P206" i="1"/>
  <c r="J206" i="1"/>
  <c r="BK199" i="1"/>
  <c r="BI199" i="1"/>
  <c r="BH199" i="1"/>
  <c r="BG199" i="1"/>
  <c r="BF199" i="1"/>
  <c r="T199" i="1"/>
  <c r="R199" i="1"/>
  <c r="P199" i="1"/>
  <c r="J199" i="1"/>
  <c r="BE199" i="1" s="1"/>
  <c r="BK192" i="1"/>
  <c r="BI192" i="1"/>
  <c r="BH192" i="1"/>
  <c r="BG192" i="1"/>
  <c r="BF192" i="1"/>
  <c r="T192" i="1"/>
  <c r="R192" i="1"/>
  <c r="P192" i="1"/>
  <c r="J192" i="1"/>
  <c r="BE192" i="1" s="1"/>
  <c r="BK190" i="1"/>
  <c r="BI190" i="1"/>
  <c r="BH190" i="1"/>
  <c r="BG190" i="1"/>
  <c r="BF190" i="1"/>
  <c r="T190" i="1"/>
  <c r="R190" i="1"/>
  <c r="P190" i="1"/>
  <c r="J190" i="1"/>
  <c r="BE190" i="1" s="1"/>
  <c r="BK189" i="1"/>
  <c r="BI189" i="1"/>
  <c r="BH189" i="1"/>
  <c r="BG189" i="1"/>
  <c r="BF189" i="1"/>
  <c r="BE189" i="1"/>
  <c r="T189" i="1"/>
  <c r="R189" i="1"/>
  <c r="P189" i="1"/>
  <c r="J189" i="1"/>
  <c r="BK187" i="1"/>
  <c r="BI187" i="1"/>
  <c r="BH187" i="1"/>
  <c r="BG187" i="1"/>
  <c r="BF187" i="1"/>
  <c r="T187" i="1"/>
  <c r="R187" i="1"/>
  <c r="P187" i="1"/>
  <c r="J187" i="1"/>
  <c r="BE187" i="1" s="1"/>
  <c r="BK183" i="1"/>
  <c r="BI183" i="1"/>
  <c r="BH183" i="1"/>
  <c r="BG183" i="1"/>
  <c r="BF183" i="1"/>
  <c r="T183" i="1"/>
  <c r="R183" i="1"/>
  <c r="P183" i="1"/>
  <c r="J183" i="1"/>
  <c r="BE183" i="1" s="1"/>
  <c r="BK181" i="1"/>
  <c r="BI181" i="1"/>
  <c r="BH181" i="1"/>
  <c r="BG181" i="1"/>
  <c r="BF181" i="1"/>
  <c r="T181" i="1"/>
  <c r="R181" i="1"/>
  <c r="P181" i="1"/>
  <c r="J181" i="1"/>
  <c r="BE181" i="1" s="1"/>
  <c r="BK176" i="1"/>
  <c r="BI176" i="1"/>
  <c r="BH176" i="1"/>
  <c r="BG176" i="1"/>
  <c r="BF176" i="1"/>
  <c r="T176" i="1"/>
  <c r="R176" i="1"/>
  <c r="P176" i="1"/>
  <c r="J176" i="1"/>
  <c r="BE176" i="1" s="1"/>
  <c r="BK174" i="1"/>
  <c r="BI174" i="1"/>
  <c r="BH174" i="1"/>
  <c r="BG174" i="1"/>
  <c r="BF174" i="1"/>
  <c r="T174" i="1"/>
  <c r="R174" i="1"/>
  <c r="P174" i="1"/>
  <c r="J174" i="1"/>
  <c r="BE174" i="1" s="1"/>
  <c r="BK172" i="1"/>
  <c r="BI172" i="1"/>
  <c r="BH172" i="1"/>
  <c r="BG172" i="1"/>
  <c r="BF172" i="1"/>
  <c r="T172" i="1"/>
  <c r="R172" i="1"/>
  <c r="P172" i="1"/>
  <c r="J172" i="1"/>
  <c r="BE172" i="1" s="1"/>
  <c r="BK170" i="1"/>
  <c r="BI170" i="1"/>
  <c r="BH170" i="1"/>
  <c r="BG170" i="1"/>
  <c r="BF170" i="1"/>
  <c r="BE170" i="1"/>
  <c r="T170" i="1"/>
  <c r="R170" i="1"/>
  <c r="P170" i="1"/>
  <c r="J170" i="1"/>
  <c r="BK168" i="1"/>
  <c r="BI168" i="1"/>
  <c r="BH168" i="1"/>
  <c r="BG168" i="1"/>
  <c r="BF168" i="1"/>
  <c r="T168" i="1"/>
  <c r="R168" i="1"/>
  <c r="P168" i="1"/>
  <c r="J168" i="1"/>
  <c r="BE168" i="1" s="1"/>
  <c r="BK166" i="1"/>
  <c r="BI166" i="1"/>
  <c r="BH166" i="1"/>
  <c r="BG166" i="1"/>
  <c r="BF166" i="1"/>
  <c r="T166" i="1"/>
  <c r="R166" i="1"/>
  <c r="P166" i="1"/>
  <c r="J166" i="1"/>
  <c r="BE166" i="1" s="1"/>
  <c r="BK165" i="1"/>
  <c r="BI165" i="1"/>
  <c r="BH165" i="1"/>
  <c r="BG165" i="1"/>
  <c r="BF165" i="1"/>
  <c r="T165" i="1"/>
  <c r="R165" i="1"/>
  <c r="P165" i="1"/>
  <c r="J165" i="1"/>
  <c r="BE165" i="1" s="1"/>
  <c r="BK159" i="1"/>
  <c r="BI159" i="1"/>
  <c r="BH159" i="1"/>
  <c r="BG159" i="1"/>
  <c r="BF159" i="1"/>
  <c r="T159" i="1"/>
  <c r="R159" i="1"/>
  <c r="P159" i="1"/>
  <c r="J159" i="1"/>
  <c r="BE159" i="1" s="1"/>
  <c r="BK157" i="1"/>
  <c r="BI157" i="1"/>
  <c r="BH157" i="1"/>
  <c r="BG157" i="1"/>
  <c r="BF157" i="1"/>
  <c r="BE157" i="1"/>
  <c r="T157" i="1"/>
  <c r="R157" i="1"/>
  <c r="P157" i="1"/>
  <c r="J157" i="1"/>
  <c r="BK153" i="1"/>
  <c r="BI153" i="1"/>
  <c r="BH153" i="1"/>
  <c r="BG153" i="1"/>
  <c r="BF153" i="1"/>
  <c r="BE153" i="1"/>
  <c r="T153" i="1"/>
  <c r="R153" i="1"/>
  <c r="P153" i="1"/>
  <c r="J153" i="1"/>
  <c r="BK151" i="1"/>
  <c r="BI151" i="1"/>
  <c r="BH151" i="1"/>
  <c r="BG151" i="1"/>
  <c r="BF151" i="1"/>
  <c r="T151" i="1"/>
  <c r="R151" i="1"/>
  <c r="P151" i="1"/>
  <c r="J151" i="1"/>
  <c r="BE151" i="1" s="1"/>
  <c r="BK149" i="1"/>
  <c r="BI149" i="1"/>
  <c r="BH149" i="1"/>
  <c r="BG149" i="1"/>
  <c r="BF149" i="1"/>
  <c r="T149" i="1"/>
  <c r="R149" i="1"/>
  <c r="P149" i="1"/>
  <c r="J149" i="1"/>
  <c r="BE149" i="1" s="1"/>
  <c r="BK147" i="1"/>
  <c r="BI147" i="1"/>
  <c r="BH147" i="1"/>
  <c r="BG147" i="1"/>
  <c r="BF147" i="1"/>
  <c r="T147" i="1"/>
  <c r="R147" i="1"/>
  <c r="P147" i="1"/>
  <c r="P139" i="1" s="1"/>
  <c r="J147" i="1"/>
  <c r="BE147" i="1" s="1"/>
  <c r="BK140" i="1"/>
  <c r="BI140" i="1"/>
  <c r="BH140" i="1"/>
  <c r="BG140" i="1"/>
  <c r="BF140" i="1"/>
  <c r="BE140" i="1"/>
  <c r="T140" i="1"/>
  <c r="R140" i="1"/>
  <c r="P140" i="1"/>
  <c r="J140" i="1"/>
  <c r="J133" i="1"/>
  <c r="J131" i="1"/>
  <c r="F131" i="1"/>
  <c r="E129" i="1"/>
  <c r="J105" i="1"/>
  <c r="J89" i="1"/>
  <c r="F89" i="1"/>
  <c r="E87" i="1"/>
  <c r="E85" i="1"/>
  <c r="J37" i="1"/>
  <c r="J36" i="1"/>
  <c r="J35" i="1"/>
  <c r="J34" i="1"/>
  <c r="J92" i="1" s="1"/>
  <c r="J91" i="1" s="1"/>
  <c r="F92" i="1" s="1"/>
  <c r="E127" i="1" s="1"/>
  <c r="T313" i="1" l="1"/>
  <c r="R644" i="1"/>
  <c r="R562" i="1"/>
  <c r="T626" i="1"/>
  <c r="R390" i="1"/>
  <c r="P276" i="1"/>
  <c r="BK604" i="1"/>
  <c r="J604" i="1" s="1"/>
  <c r="J111" i="1" s="1"/>
  <c r="BK626" i="1"/>
  <c r="J626" i="1" s="1"/>
  <c r="J113" i="1" s="1"/>
  <c r="BK276" i="1"/>
  <c r="J276" i="1" s="1"/>
  <c r="J101" i="1" s="1"/>
  <c r="F35" i="1"/>
  <c r="R276" i="1"/>
  <c r="P390" i="1"/>
  <c r="R604" i="1"/>
  <c r="P626" i="1"/>
  <c r="F37" i="1"/>
  <c r="F36" i="1"/>
  <c r="T139" i="1"/>
  <c r="BK139" i="1"/>
  <c r="BK164" i="1"/>
  <c r="J164" i="1" s="1"/>
  <c r="J99" i="1" s="1"/>
  <c r="P231" i="1"/>
  <c r="BK231" i="1"/>
  <c r="J231" i="1" s="1"/>
  <c r="J100" i="1" s="1"/>
  <c r="T562" i="1"/>
  <c r="P562" i="1"/>
  <c r="J33" i="1"/>
  <c r="F33" i="1"/>
  <c r="R139" i="1"/>
  <c r="P164" i="1"/>
  <c r="R231" i="1"/>
  <c r="P313" i="1"/>
  <c r="BK390" i="1"/>
  <c r="J390" i="1" s="1"/>
  <c r="J103" i="1" s="1"/>
  <c r="P409" i="1"/>
  <c r="P494" i="1"/>
  <c r="R164" i="1"/>
  <c r="BK459" i="1"/>
  <c r="T164" i="1"/>
  <c r="T409" i="1"/>
  <c r="T494" i="1"/>
  <c r="P613" i="1"/>
  <c r="BK313" i="1"/>
  <c r="J313" i="1" s="1"/>
  <c r="J102" i="1" s="1"/>
  <c r="T459" i="1"/>
  <c r="P459" i="1"/>
  <c r="F34" i="1"/>
  <c r="T231" i="1"/>
  <c r="T390" i="1"/>
  <c r="R409" i="1"/>
  <c r="R494" i="1"/>
  <c r="F133" i="1"/>
  <c r="F91" i="1"/>
  <c r="R459" i="1"/>
  <c r="P595" i="1"/>
  <c r="F134" i="1"/>
  <c r="J134" i="1"/>
  <c r="P138" i="1" l="1"/>
  <c r="R458" i="1"/>
  <c r="P458" i="1"/>
  <c r="J459" i="1"/>
  <c r="J107" i="1" s="1"/>
  <c r="BK458" i="1"/>
  <c r="J458" i="1" s="1"/>
  <c r="J106" i="1" s="1"/>
  <c r="R138" i="1"/>
  <c r="R137" i="1" s="1"/>
  <c r="BK138" i="1"/>
  <c r="J139" i="1"/>
  <c r="J98" i="1" s="1"/>
  <c r="T458" i="1"/>
  <c r="T138" i="1"/>
  <c r="T137" i="1" l="1"/>
  <c r="P137" i="1"/>
  <c r="BK137" i="1"/>
  <c r="J137" i="1" s="1"/>
  <c r="J138" i="1"/>
  <c r="J97" i="1" s="1"/>
  <c r="J30" i="1" l="1"/>
  <c r="J39" i="1" s="1"/>
  <c r="J96" i="1"/>
</calcChain>
</file>

<file path=xl/sharedStrings.xml><?xml version="1.0" encoding="utf-8"?>
<sst xmlns="http://schemas.openxmlformats.org/spreadsheetml/2006/main" count="6426" uniqueCount="1282">
  <si>
    <t>&gt;&gt;  skryté sloupce  &lt;&lt;</t>
  </si>
  <si>
    <t>{4be3d04a-8326-4ff2-a29a-5e56e3edf719}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</si>
  <si>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</si>
  <si>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</si>
  <si>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</si>
  <si>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</si>
  <si>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</si>
  <si>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</si>
  <si>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101.3 - SO101.3 - hromadná garáž - informační centrum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</si>
  <si>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</si>
  <si>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</si>
  <si>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</si>
  <si>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</si>
  <si>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</si>
  <si>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</si>
  <si>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</si>
  <si>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</si>
  <si>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</si>
  <si>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</si>
  <si>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</si>
  <si>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</si>
  <si>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</si>
  <si>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</si>
  <si>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</si>
  <si>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</si>
  <si>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</si>
  <si>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</si>
  <si>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</si>
  <si>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</si>
  <si>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</si>
  <si>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</si>
  <si>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</si>
  <si>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</si>
  <si>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</si>
  <si>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</si>
  <si>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</si>
  <si>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</si>
  <si>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</si>
  <si>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</si>
  <si>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</si>
  <si>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</si>
  <si>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</si>
  <si>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</si>
  <si>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</si>
  <si>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</si>
  <si>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</si>
  <si>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</si>
  <si>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</si>
  <si>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</si>
  <si>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</si>
  <si>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</si>
  <si>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</si>
  <si>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</si>
  <si>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</si>
  <si>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</si>
  <si>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</si>
  <si>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</si>
  <si>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</si>
  <si>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</si>
  <si>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</si>
  <si>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</si>
  <si>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</si>
  <si>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</si>
  <si>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</si>
  <si>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</si>
  <si>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</si>
  <si>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</si>
  <si>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</si>
  <si>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</si>
  <si>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</si>
  <si>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</si>
  <si>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</si>
  <si>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</si>
  <si>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</si>
  <si>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</si>
  <si>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</si>
  <si>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</si>
  <si>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</si>
  <si>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</si>
  <si>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</si>
  <si>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</si>
  <si>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</si>
  <si>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</si>
  <si>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</si>
  <si>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</si>
  <si>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1</t>
  </si>
  <si>
    <t>0</t>
  </si>
  <si>
    <t>ROZPOCET</t>
  </si>
  <si>
    <t>Zemní práce</t>
  </si>
  <si>
    <t>K</t>
  </si>
  <si>
    <t>132201101</t>
  </si>
  <si>
    <t>Hloubení zapažených i nezapažených rýh šířky do 600 mm  s urovnáním dna do předepsaného profilu a spádu v hornině tř. 3 do 100 m3</t>
  </si>
  <si>
    <t>m3</t>
  </si>
  <si>
    <t>CS ÚRS 2019 02</t>
  </si>
  <si>
    <t>4</t>
  </si>
  <si>
    <t>1849478652</t>
  </si>
  <si>
    <t>VV</t>
  </si>
  <si>
    <t>(14,735+6,5+11,4+2+8,51)*0,6*(2-0,8)+8,85*0,8*(2-0,8)+0,75*0,6*0,6</t>
  </si>
  <si>
    <t>True</t>
  </si>
  <si>
    <t>(0,42+2,3)*0,6*0,57+(0,3+0,7)*0,6*0,6+(0,3+0,6+0,3)*0,6*0,75+0,3*0,6*0,3</t>
  </si>
  <si>
    <t>(0,7+0,3)*0,6*0,6+0,7*0,6*(0,6+1,2)/2+0,3*0,6*1,2+0,3*0,6*1,075</t>
  </si>
  <si>
    <t>(16,422+5,2+5,328+2,67)*0,6*0,95+0,3*0,8*1,075+13,25*0,8*0,95+2,85*0,6*0,95*2</t>
  </si>
  <si>
    <t>0,64*0,6*0,825+11,3*0,6*0,95</t>
  </si>
  <si>
    <t>Součet</t>
  </si>
  <si>
    <t>132201109</t>
  </si>
  <si>
    <t>Hloubení zapažených i nezapažených rýh šířky do 600 mm  s urovnáním dna do předepsaného profilu a spádu v hornině tř. 3 Příplatek k cenám za lepivost horniny tř. 3</t>
  </si>
  <si>
    <t>1266198148</t>
  </si>
  <si>
    <t>80,08/2</t>
  </si>
  <si>
    <t>3</t>
  </si>
  <si>
    <t>132201201</t>
  </si>
  <si>
    <t>Hloubení zapažených i nezapažených rýh šířky přes 600 do 2 000 mm  s urovnáním dna do předepsaného profilu a spádu v hornině tř. 3 do 100 m3</t>
  </si>
  <si>
    <t>926702082</t>
  </si>
  <si>
    <t>5,59*(2,2+3)/2*0,57+5,59*0,9*0,6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</si>
  <si>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</si>
  <si>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</si>
  <si>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-712573743</t>
  </si>
  <si>
    <t>11,303/2</t>
  </si>
  <si>
    <t>5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</si>
  <si>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</si>
  <si>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</si>
  <si>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-1426278871</t>
  </si>
  <si>
    <t>"výkopek" 11,303+80,08</t>
  </si>
  <si>
    <t>"dovoz pro zásypy" 64,175</t>
  </si>
  <si>
    <t>6</t>
  </si>
  <si>
    <t>167101101</t>
  </si>
  <si>
    <t>Nakládání, skládání a překládání neulehlého výkopku nebo sypaniny  nakládání, množství do 100 m3, z hornin tř. 1 až 4</t>
  </si>
  <si>
    <t>1131710847</t>
  </si>
  <si>
    <t>"pro zásypy" 64,175</t>
  </si>
  <si>
    <t>7</t>
  </si>
  <si>
    <t>174101101</t>
  </si>
  <si>
    <t>Zásyp sypaninou z jakékoliv horniny  s uložením výkopku ve vrstvách se zhutněním jam, šachet, rýh nebo kolem objektů v těchto vykopávkách</t>
  </si>
  <si>
    <t>192241160</t>
  </si>
  <si>
    <t>"kolem  objektu"</t>
  </si>
  <si>
    <t>31,517*(0,8+1,2)/2*0,6+25*(0,6+1,4)/2*0,8*2</t>
  </si>
  <si>
    <t>6,066*(0,8+1,2)/2*0,5+6,2*(0,6+1,2)/2*0,4</t>
  </si>
  <si>
    <t>Zakládání</t>
  </si>
  <si>
    <t>8</t>
  </si>
  <si>
    <t>21100-001R</t>
  </si>
  <si>
    <t>M+D drenážní šachtice d 315mm, vč. poklopu, dna, a těla z korugovaného potrubí, kompletní provedení, hl. do 2m</t>
  </si>
  <si>
    <t>kus</t>
  </si>
  <si>
    <t>295717977</t>
  </si>
  <si>
    <t>9</t>
  </si>
  <si>
    <t>211561111</t>
  </si>
  <si>
    <t>Výplň kamenivem do rýh odvodňovacích žeber nebo trativodů  bez zhutnění, s úpravou povrchu výplně kamenivem hrubým drceným frakce 4 až 16 mm</t>
  </si>
  <si>
    <t>1917621343</t>
  </si>
  <si>
    <t>(31,517+0,5)*0,8*0,4</t>
  </si>
  <si>
    <t>10</t>
  </si>
  <si>
    <t>211971121</t>
  </si>
  <si>
    <t>Zřízení opláštění výplně z geotextilie odvodňovacích žeber nebo trativodů  v rýze nebo zářezu se stěnami svislými nebo šikmými o sklonu přes 1:2 při rozvinuté šířce opláštění do 2,5 m</t>
  </si>
  <si>
    <t>m2</t>
  </si>
  <si>
    <t>-369543987</t>
  </si>
  <si>
    <t>(31,517+0,5)*(0,8+0,4)*2</t>
  </si>
  <si>
    <t>11</t>
  </si>
  <si>
    <t>M</t>
  </si>
  <si>
    <t>69311033</t>
  </si>
  <si>
    <t>geotextilie tkaná separační, filtrační, výztužná PP pevnost v tahu 20kN/m</t>
  </si>
  <si>
    <t>217582415</t>
  </si>
  <si>
    <t>76,841*1,15</t>
  </si>
  <si>
    <t>12</t>
  </si>
  <si>
    <t>212312111</t>
  </si>
  <si>
    <t>Lože pro trativody  z betonu prostého</t>
  </si>
  <si>
    <t>-600769775</t>
  </si>
  <si>
    <t>(31,517+0,5)*0,8*(0,15+0,1)/2</t>
  </si>
  <si>
    <t>13</t>
  </si>
  <si>
    <t>212755214</t>
  </si>
  <si>
    <t>Trativody bez lože z drenážních trubek  plastových flexibilních D 100 mm</t>
  </si>
  <si>
    <t>m</t>
  </si>
  <si>
    <t>-1986155</t>
  </si>
  <si>
    <t>(31,517+0,5)</t>
  </si>
  <si>
    <t>14</t>
  </si>
  <si>
    <t>271532212</t>
  </si>
  <si>
    <t>Podsyp pod základové konstrukce se zhutněním a urovnáním povrchu z kameniva hrubého, frakce 16 - 32 mm</t>
  </si>
  <si>
    <t>214982585</t>
  </si>
  <si>
    <t>"mezi základ.pasy"</t>
  </si>
  <si>
    <t>(2,5+2,07)/2*(5,328+5,1)/2+(5,328+6,48)/2*13,485+(6,5+7,2)/2*7,685*0,1</t>
  </si>
  <si>
    <t>((6,35+6)/2*4,63+4,39*5,05)*0,1</t>
  </si>
  <si>
    <t>15</t>
  </si>
  <si>
    <t>273313611</t>
  </si>
  <si>
    <t>Základy z betonu prostého desky z betonu kamenem neprokládaného tř. C 16/20</t>
  </si>
  <si>
    <t>1658950517</t>
  </si>
  <si>
    <t>"pod OZ1" 15,645*2,7*0,1</t>
  </si>
  <si>
    <t>16</t>
  </si>
  <si>
    <t>273322511</t>
  </si>
  <si>
    <t>Základy z betonu železového (bez výztuže) desky z betonu se zvýšenými nároky na prostředí tř. C 25/30</t>
  </si>
  <si>
    <t>-558593373</t>
  </si>
  <si>
    <t>"třída betonu C25/30 XC2 XA2"</t>
  </si>
  <si>
    <t>(25,016*(6,429+8,7)/2+0,611*6,429/2+(7,03+6,6)/2*5,83+5*6,55)*0,2</t>
  </si>
  <si>
    <t>17</t>
  </si>
  <si>
    <t>273351121</t>
  </si>
  <si>
    <t>Bednění základů desek zřízení</t>
  </si>
  <si>
    <t>-645676788</t>
  </si>
  <si>
    <t>75,302*0,2</t>
  </si>
  <si>
    <t>18</t>
  </si>
  <si>
    <t>273351122</t>
  </si>
  <si>
    <t>Bednění základů desek odstranění</t>
  </si>
  <si>
    <t>-849234861</t>
  </si>
  <si>
    <t>19</t>
  </si>
  <si>
    <t>273362021</t>
  </si>
  <si>
    <t>Výztuž základů desek ze svařovaných sítí z drátů typu KARI</t>
  </si>
  <si>
    <t>t</t>
  </si>
  <si>
    <t>427818802</t>
  </si>
  <si>
    <t>4,0093-0,456</t>
  </si>
  <si>
    <t>20</t>
  </si>
  <si>
    <t>274322511</t>
  </si>
  <si>
    <t>Základy z betonu železového (bez výztuže) pasy z betonu se zvýšenými nároky na prostředí tř. C 25/30</t>
  </si>
  <si>
    <t>1803457985</t>
  </si>
  <si>
    <t>"třída betonu C25/30 XC2, XA2"</t>
  </si>
  <si>
    <t>(14,735+1,8+6,5+11,4+2+8,51+0,42+2,3)*0,6*0,6+5,59*0,9*0,6</t>
  </si>
  <si>
    <t>0,3*0,6*2,675+0,7*0,6*2+0,3*0,6*0,75+0,7*0,6*0,6+0,3*0,6*0,75*4+0,7*0,6*0,6*2</t>
  </si>
  <si>
    <t>0,3*0,6*0,85+(16,422+5,2+5,328+2,67)*0,6*0,6+13,25*0,8*0,6+2,85*0,6*0,6*2</t>
  </si>
  <si>
    <t>0,64*0,6*0,75+11,3*0,6*0,6</t>
  </si>
  <si>
    <t>21</t>
  </si>
  <si>
    <t>274351121</t>
  </si>
  <si>
    <t>Bednění základů pasů rovné zřízení</t>
  </si>
  <si>
    <t>2050693105</t>
  </si>
  <si>
    <t>(14,735+1,8+6,5+11,4+2+8,51+0,42+2,3+5,59)*0,6*2</t>
  </si>
  <si>
    <t>0,3*2,675*2+0,7*2*2+0,3*0,75*2+0,7*0,6*2+0,3*0,75*2*4+0,7*0,6*2*2</t>
  </si>
  <si>
    <t>0,3*0,85*2+(16,422+5,2+5,328+2,67)*0,6*2+13,25*0,6*2+2,85*0,6*2*2</t>
  </si>
  <si>
    <t>0,64*0,75*2+11,3*0,6*2</t>
  </si>
  <si>
    <t>22</t>
  </si>
  <si>
    <t>274351122</t>
  </si>
  <si>
    <t>Bednění základů pasů rovné odstranění</t>
  </si>
  <si>
    <t>1302208217</t>
  </si>
  <si>
    <t>23</t>
  </si>
  <si>
    <t>274353131</t>
  </si>
  <si>
    <t>Bednění kotevních otvorů a prostupů v základových konstrukcích v pasech včetně polohového zajištění a odbednění, popř. ztraceného bednění z pletiva apod. průřezu přes 0,05 do 0,10 m2, hl. do 1,00 m</t>
  </si>
  <si>
    <t>-1520234606</t>
  </si>
  <si>
    <t>24</t>
  </si>
  <si>
    <t>274361821</t>
  </si>
  <si>
    <t>Výztuž základů pasů z betonářské oceli 10 505 (R) nebo BSt 500</t>
  </si>
  <si>
    <t>-1189239888</t>
  </si>
  <si>
    <t>"celk. výztuž" 15,1872</t>
  </si>
  <si>
    <t>"odečet výztuže OZ1" -5,423</t>
  </si>
  <si>
    <t>"odečet výztuže BTB" -(1,655+1,567)</t>
  </si>
  <si>
    <t>"odečet výztuže pasů zázemí" -2,514</t>
  </si>
  <si>
    <t>25</t>
  </si>
  <si>
    <t>275321511</t>
  </si>
  <si>
    <t>Základy z betonu železového (bez výztuže) patky z betonu bez zvláštních nároků na prostředí tř. C 25/30</t>
  </si>
  <si>
    <t>-75743858</t>
  </si>
  <si>
    <t>0,6*0,6*0,85+0,6*0,6*1,2*2</t>
  </si>
  <si>
    <t>26</t>
  </si>
  <si>
    <t>279113154</t>
  </si>
  <si>
    <t>Základové zdi z tvárnic ztraceného bednění včetně výplně z betonu  bez zvláštních nároků na vliv prostředí třídy C 25/30, tloušťky zdiva přes 250 do 300 mm</t>
  </si>
  <si>
    <t>1511490397</t>
  </si>
  <si>
    <t>"Z4" 1,57*0,85</t>
  </si>
  <si>
    <t>"Z5" (15,035+6,95+2,2)*0,85</t>
  </si>
  <si>
    <t>"Z9" (16,422-0,3+6,429+5,75+11,6)*0,6</t>
  </si>
  <si>
    <t>"Z2" 1,25*2,85+1*2,1+1*1,1</t>
  </si>
  <si>
    <t>"Z3" 1*0,85+4,16*2,85</t>
  </si>
  <si>
    <t>27</t>
  </si>
  <si>
    <t>279113155</t>
  </si>
  <si>
    <t>Základové zdi z tvárnic ztraceného bednění včetně výplně z betonu  bez zvláštních nároků na vliv prostředí třídy C 25/30, tloušťky zdiva přes 300 do 400 mm</t>
  </si>
  <si>
    <t>-803286420</t>
  </si>
  <si>
    <t>"Z11" 15,866*0,6</t>
  </si>
  <si>
    <t>"Z10" 9,75*0,85</t>
  </si>
  <si>
    <t>"Z1" 5,6*2,85</t>
  </si>
  <si>
    <t>28</t>
  </si>
  <si>
    <t>279361821</t>
  </si>
  <si>
    <t>Výztuž základových zdí nosných  svislých nebo odkloněných od svislice, rovinných nebo oblých, deskových nebo žebrových, včetně výztuže jejich žeber z betonářské oceli 10 505 (R) nebo BSt 500</t>
  </si>
  <si>
    <t>-1261995201</t>
  </si>
  <si>
    <t>(65,302*0,3+33,768*0,4)*0,05</t>
  </si>
  <si>
    <t>Svislé a kompletní konstrukce</t>
  </si>
  <si>
    <t>29</t>
  </si>
  <si>
    <t>311235111</t>
  </si>
  <si>
    <t>Zdivo jednovrstvé z cihel děrovaných broušených na celoplošnou tenkovrstvou maltu, pevnost cihel přes P10 do P15, tl. zdiva 175 mm</t>
  </si>
  <si>
    <t>394838859</t>
  </si>
  <si>
    <t>(7,248-0,3)*3,5-1,34*2,1</t>
  </si>
  <si>
    <t>30</t>
  </si>
  <si>
    <t>311235121</t>
  </si>
  <si>
    <t>Zdivo jednovrstvé z cihel děrovaných broušených na celoplošnou tenkovrstvou maltu, pevnost cihel do P10, tl. zdiva 200 mm</t>
  </si>
  <si>
    <t>1228809579</t>
  </si>
  <si>
    <t>"přizdívky - zdivo je nutno přisekat do požadovaného tvaru"</t>
  </si>
  <si>
    <t>(3,24*2+2,1*2+2,27*2+2,515*2+1+1,4)*3,5</t>
  </si>
  <si>
    <t>"za WC" 1*1,5*2</t>
  </si>
  <si>
    <t>31</t>
  </si>
  <si>
    <t>311235151</t>
  </si>
  <si>
    <t>Zdivo jednovrstvé z cihel děrovaných broušených na celoplošnou tenkovrstvou maltu, pevnost cihel do P10, tl. zdiva 300 mm</t>
  </si>
  <si>
    <t>455761933</t>
  </si>
  <si>
    <t>(5,879+6,066+31,417+6,3+0,45+5,1+5,8+2,7)*3,5</t>
  </si>
  <si>
    <t>32</t>
  </si>
  <si>
    <t>311236141</t>
  </si>
  <si>
    <t>Zdivo jednovrstvé zvukově izolační z cihel děrovaných spojených na pero a drážku na maltu cementovou M10, pevnost cihel do P15, tl. zdiva 300 mm</t>
  </si>
  <si>
    <t>1440394533</t>
  </si>
  <si>
    <t>8*3,5</t>
  </si>
  <si>
    <t>33</t>
  </si>
  <si>
    <t>311322511</t>
  </si>
  <si>
    <t>Nadzákladové zdi z betonu železového (bez výztuže) nosné odolného proti agresivnímu prostředí tř. C 25/30</t>
  </si>
  <si>
    <t>-1859177207</t>
  </si>
  <si>
    <t>"třída betonu C25/30 XC2 XF3 XA2"</t>
  </si>
  <si>
    <t>"pata" 15,445*2,5*0,6</t>
  </si>
  <si>
    <t>"dřík" (15,445+1,9+1,9)*2,69*0,6</t>
  </si>
  <si>
    <t>34</t>
  </si>
  <si>
    <t>311351121</t>
  </si>
  <si>
    <t>Bednění nadzákladových zdí nosných rovné oboustranné za každou stranu zřízení</t>
  </si>
  <si>
    <t>-754907136</t>
  </si>
  <si>
    <t>"pata" (15,445+2,5)*2*0,6</t>
  </si>
  <si>
    <t>"dřík" (15,445+1,9+1,9)*2,69*2</t>
  </si>
  <si>
    <t>35</t>
  </si>
  <si>
    <t>311351122</t>
  </si>
  <si>
    <t>Bednění nadzákladových zdí nosných rovné oboustranné za každou stranu odstranění</t>
  </si>
  <si>
    <t>1287832346</t>
  </si>
  <si>
    <t>36</t>
  </si>
  <si>
    <t>311361821</t>
  </si>
  <si>
    <t>Výztuž nadzákladových zdí nosných svislých nebo odkloněných od svislice, rovných nebo oblých z betonářské oceli 10 505 (R) nebo BSt 500</t>
  </si>
  <si>
    <t>-1794019631</t>
  </si>
  <si>
    <t>54,229*0,1</t>
  </si>
  <si>
    <t>37</t>
  </si>
  <si>
    <t>317168012</t>
  </si>
  <si>
    <t>Překlady keramické ploché osazené do maltového lože, výšky překladu 71 mm šířky 115 mm, délky 1250 mm</t>
  </si>
  <si>
    <t>1367553547</t>
  </si>
  <si>
    <t>38</t>
  </si>
  <si>
    <t>317168022</t>
  </si>
  <si>
    <t>Překlady keramické ploché osazené do maltového lože, výšky překladu 71 mm šířky 145 mm, délky 1250 mm</t>
  </si>
  <si>
    <t>1708110300</t>
  </si>
  <si>
    <t>39</t>
  </si>
  <si>
    <t>317168057</t>
  </si>
  <si>
    <t>Překlady keramické vysoké osazené do maltového lože, šířky překladu 70 mm výšky 238 mm, délky 2500 mm</t>
  </si>
  <si>
    <t>-127317759</t>
  </si>
  <si>
    <t>40</t>
  </si>
  <si>
    <t>330321610</t>
  </si>
  <si>
    <t>Sloupy, pilíře, táhla, rámové stojky, vzpěry z betonu železového (bez výztuže)  bez zvláštních nároků na vliv prostředí tř. C 30/37</t>
  </si>
  <si>
    <t>1840801853</t>
  </si>
  <si>
    <t>"tř. betonu C 30/37 XC1"</t>
  </si>
  <si>
    <t>"pohledový beton tř. PB3"</t>
  </si>
  <si>
    <t>0,3*0,3*3,75*1</t>
  </si>
  <si>
    <t>41</t>
  </si>
  <si>
    <t>331351121</t>
  </si>
  <si>
    <t>Bednění hranatých sloupů a pilířů včetně vzepření průřezu pravoúhlého čtyřúhelníka výšky do 4 m, průřezu přes 0,08 do 0,16 m2 zřízení</t>
  </si>
  <si>
    <t>-1187965446</t>
  </si>
  <si>
    <t>0,3*4*3,75*7</t>
  </si>
  <si>
    <t>42</t>
  </si>
  <si>
    <t>331351122</t>
  </si>
  <si>
    <t>Bednění hranatých sloupů a pilířů včetně vzepření průřezu pravoúhlého čtyřúhelníka výšky do 4 m, průřezu přes 0,08 do 0,16 m2 odstranění</t>
  </si>
  <si>
    <t>1041835762</t>
  </si>
  <si>
    <t>43</t>
  </si>
  <si>
    <t>331361821</t>
  </si>
  <si>
    <t>Výztuž sloupů, pilířů, rámových stojek, táhel nebo vzpěr hranatých svislých nebo šikmých (odkloněných) z betonářské oceli 10 505 (R) nebo BSt 500</t>
  </si>
  <si>
    <t>1404464698</t>
  </si>
  <si>
    <t>230/1000</t>
  </si>
  <si>
    <t>44</t>
  </si>
  <si>
    <t>342244211</t>
  </si>
  <si>
    <t>Příčky jednoduché z cihel děrovaných  broušených, na tenkovrstvou maltu, pevnost cihel do P15, tl. příčky 115 mm</t>
  </si>
  <si>
    <t>726793778</t>
  </si>
  <si>
    <t>(1,8+2,515+2,715*2+1,6*2+0,55*2)*3,5-0,7*2,1*4-0,9*2,1*2</t>
  </si>
  <si>
    <t>45</t>
  </si>
  <si>
    <t>342244221</t>
  </si>
  <si>
    <t>Příčky jednoduché z cihel děrovaných  broušených, na tenkovrstvou maltu, pevnost cihel do P15, tl. příčky 140 mm</t>
  </si>
  <si>
    <t>-1237624803</t>
  </si>
  <si>
    <t>(8,2+5,2+2+2+0,9+3,8+5,08+3,3+2,75+1,35+0,8)*3,5-0,9*2,1*5-0,8*2,1*2</t>
  </si>
  <si>
    <t>46</t>
  </si>
  <si>
    <t>389941022</t>
  </si>
  <si>
    <t>Montáž kovových doplňkových konstrukcí pro montáž prefabrikovaných dílců hmotnosti jednoho kusu přes 1 do 10 kg</t>
  </si>
  <si>
    <t>kg</t>
  </si>
  <si>
    <t>-1180578011</t>
  </si>
  <si>
    <t>"ocel profil pro překlady" 0,3*18,2*2</t>
  </si>
  <si>
    <t>47</t>
  </si>
  <si>
    <t>13010444</t>
  </si>
  <si>
    <t>úhelník ocelový rovnostranný jakost 11 375 120x120x10mm</t>
  </si>
  <si>
    <t>204680383</t>
  </si>
  <si>
    <t>"ocel profil pro překlady" 0,3*18,2*2/1000*1,1</t>
  </si>
  <si>
    <t>Vodorovné konstrukce</t>
  </si>
  <si>
    <t>48</t>
  </si>
  <si>
    <t>411324646</t>
  </si>
  <si>
    <t>Stropy z betonu železového (bez výztuže)  pohledového stropů deskových, plochých střech, desek balkonových, desek hřibových stropů včetně hlavic hřibových sloupů tř. C 30/37</t>
  </si>
  <si>
    <t>-1061700264</t>
  </si>
  <si>
    <t>"tř. betonu C 30/37 XC4, XF1"</t>
  </si>
  <si>
    <t>((19,281-14+11,3)/2*6,1-0,42*6,33+(11,3+6,103)/2*(25,895-0,3))*0,22</t>
  </si>
  <si>
    <t>((12,72+12,275)+(2,56+22,082))*3,57*0,16</t>
  </si>
  <si>
    <t>"průvlak P1.1" 22,082*0,6*0,25</t>
  </si>
  <si>
    <t>"průvlak P1.2" 3,57*0,6*0,35</t>
  </si>
  <si>
    <t>"průvlak P1.3" 25,895*0,5*0,2</t>
  </si>
  <si>
    <t>"průvlak P1.4" (19,281-15,2+6,023+2,55)*0,5*0,2</t>
  </si>
  <si>
    <t>"průvlak P1.5" 5,35*0,4*0,2</t>
  </si>
  <si>
    <t>"průvlak P1.6" 3,764*0,4*0,2</t>
  </si>
  <si>
    <t>"průvlak P1.7" 5,51*0,23*0,2</t>
  </si>
  <si>
    <t>"věnec" 61,262*0,3*0,05</t>
  </si>
  <si>
    <t>49</t>
  </si>
  <si>
    <t>411351011</t>
  </si>
  <si>
    <t>Bednění stropních konstrukcí - bez podpěrné konstrukce desek tloušťky stropní desky přes 5 do 25 cm zřízení</t>
  </si>
  <si>
    <t>450643977</t>
  </si>
  <si>
    <t>((19,281-14+11,3)/2*6,1-0,42*6,33+(11,3+6,103)/2*(25,895-0,3))</t>
  </si>
  <si>
    <t>((12,72+12,275)+(2,56+22,082))*3,57</t>
  </si>
  <si>
    <t>(19,281-14+7,71+10,345-15,5+25,895+6,103)*0,22</t>
  </si>
  <si>
    <t>(12,72+12,275)*(0,22-0,16)+(22,082+3,57)*0,16</t>
  </si>
  <si>
    <t>"průvlak P1.1" 22,082*0,6*2</t>
  </si>
  <si>
    <t>"průvlak P1.2" 3,57*0,6*2</t>
  </si>
  <si>
    <t>"průvlak P1.3" 25,895*0,5*2</t>
  </si>
  <si>
    <t>"průvlak P1.4" (19,281-15,2+6,023+2,55)*0,5*2</t>
  </si>
  <si>
    <t>"průvlak P1.5" 5,35*0,4*2</t>
  </si>
  <si>
    <t>"průvlak P1.6" 3,764*0,4*2</t>
  </si>
  <si>
    <t>"průvlak P1.7" 5,51*0,23*2</t>
  </si>
  <si>
    <t>"věnec" 61,262*0,05*2</t>
  </si>
  <si>
    <t>50</t>
  </si>
  <si>
    <t>411351012</t>
  </si>
  <si>
    <t>Bednění stropních konstrukcí - bez podpěrné konstrukce desek tloušťky stropní desky přes 5 do 25 cm odstranění</t>
  </si>
  <si>
    <t>-71952900</t>
  </si>
  <si>
    <t>51</t>
  </si>
  <si>
    <t>411354313</t>
  </si>
  <si>
    <t>Podpěrná konstrukce stropů - desek, kleneb a skořepin výška podepření do 4 m tloušťka stropu přes 15 do 25 cm zřízení</t>
  </si>
  <si>
    <t>1362964886</t>
  </si>
  <si>
    <t>52</t>
  </si>
  <si>
    <t>411354314</t>
  </si>
  <si>
    <t>Podpěrná konstrukce stropů - desek, kleneb a skořepin výška podepření do 4 m tloušťka stropu přes 15 do 25 cm odstranění</t>
  </si>
  <si>
    <t>1248248297</t>
  </si>
  <si>
    <t>53</t>
  </si>
  <si>
    <t>411361821</t>
  </si>
  <si>
    <t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</si>
  <si>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2139943255</t>
  </si>
  <si>
    <t>4,1228+4,3753+0,8407-2,297</t>
  </si>
  <si>
    <t>Úpravy povrchů, podlahy a osazování výplní</t>
  </si>
  <si>
    <t>54</t>
  </si>
  <si>
    <t>611131101</t>
  </si>
  <si>
    <t>Podkladní a spojovací vrstva vnitřních omítaných ploch  cementový postřik nanášený ručně celoplošně stropů</t>
  </si>
  <si>
    <t>-1586426454</t>
  </si>
  <si>
    <t>8,8+15,46</t>
  </si>
  <si>
    <t>55</t>
  </si>
  <si>
    <t>611321141</t>
  </si>
  <si>
    <t>Omítka vápenocementová vnitřních ploch  nanášená ručně dvouvrstvá, tloušťky jádrové omítky do 10 mm a tloušťky štuku do 3 mm štuková vodorovných konstrukcí stropů rovných</t>
  </si>
  <si>
    <t>-172025638</t>
  </si>
  <si>
    <t>56</t>
  </si>
  <si>
    <t>612131101</t>
  </si>
  <si>
    <t>Podkladní a spojovací vrstva vnitřních omítaných ploch  cementový postřik nanášený ručně celoplošně stěn</t>
  </si>
  <si>
    <t>-1159109152</t>
  </si>
  <si>
    <t>(213,18-17,04)*3,35+17,04*3,45-1,8*2,1*2-0,9*2,1*14-0,8*2,1*4-1,34*2,1*2</t>
  </si>
  <si>
    <t>-2,325*3,45-0,7*2,1*8-13,7*3,1+(2,05*3,2*2)*0,3*2</t>
  </si>
  <si>
    <t>57</t>
  </si>
  <si>
    <t>612321121</t>
  </si>
  <si>
    <t>Omítka vápenocementová vnitřních ploch  nanášená ručně jednovrstvá, tloušťky do 10 mm hladká svislých konstrukcí stěn</t>
  </si>
  <si>
    <t>1152219077</t>
  </si>
  <si>
    <t>"pod obklady"</t>
  </si>
  <si>
    <t>"mč. 1.19-1.28"</t>
  </si>
  <si>
    <t xml:space="preserve"> 65,28*2,65+(1*0,15+0,15*1,45*2)*2+2,6*0,6-0,8*2,1-0,9*2,1*6-0,7*2,1*8</t>
  </si>
  <si>
    <t>"mč. 1.16-1.17" 22,04*2,35-0,9*2,1*2</t>
  </si>
  <si>
    <t>"mč. 1.15" 7,6*2,55-0,9*2,1</t>
  </si>
  <si>
    <t>"mč. 1.30" 6,066*3,45</t>
  </si>
  <si>
    <t>58</t>
  </si>
  <si>
    <t>612321141</t>
  </si>
  <si>
    <t>Omítka vápenocementová vnitřních ploch  nanášená ručně dvouvrstvá, tloušťky jádrové omítky do 10 mm a tloušťky štuku do 3 mm štuková svislých konstrukcí stěn</t>
  </si>
  <si>
    <t>355816263</t>
  </si>
  <si>
    <t>"odečet omítky pod obklady" -237,374</t>
  </si>
  <si>
    <t>59</t>
  </si>
  <si>
    <t>622131101</t>
  </si>
  <si>
    <t>Podkladní a spojovací vrstva vnějších omítaných ploch  cementový postřik nanášený ručně celoplošně stěn</t>
  </si>
  <si>
    <t>1243301707</t>
  </si>
  <si>
    <t>(31,517+6,379)*4,5+3*3,2+0,35*3,2*8+0,42*3,2-1,8*2,1</t>
  </si>
  <si>
    <t>60</t>
  </si>
  <si>
    <t>622143003</t>
  </si>
  <si>
    <t>Montáž omítkových profilů  plastových nebo pozinkovaných, upevněných vtlačením do podkladní vrstvy nebo přibitím rohových s tkaninou</t>
  </si>
  <si>
    <t>-1314953931</t>
  </si>
  <si>
    <t>(1,8+2,1*2)+3,2*2*10+4,52</t>
  </si>
  <si>
    <t>61</t>
  </si>
  <si>
    <t>59051480</t>
  </si>
  <si>
    <t>profil rohový Al s tkaninou kontaktního zateplení</t>
  </si>
  <si>
    <t>1538439087</t>
  </si>
  <si>
    <t>74,52*1,1</t>
  </si>
  <si>
    <t>62</t>
  </si>
  <si>
    <t>622143004</t>
  </si>
  <si>
    <t>Montáž omítkových profilů  plastových nebo pozinkovaných, upevněných vtlačením do podkladní vrstvy nebo přibitím začišťovacích samolepících pro vytvoření dilatujícího spoje s okenním rámem</t>
  </si>
  <si>
    <t>-1899463072</t>
  </si>
  <si>
    <t>1,8+2,1*2+(2,45+3,2*2)*8</t>
  </si>
  <si>
    <t>63</t>
  </si>
  <si>
    <t>59051476</t>
  </si>
  <si>
    <t>profil okenní začišťovací se sklovláknitou armovací tkaninou 9mm/2,4m</t>
  </si>
  <si>
    <t>-497576111</t>
  </si>
  <si>
    <t>76,8*1,1</t>
  </si>
  <si>
    <t>64</t>
  </si>
  <si>
    <t>622211011</t>
  </si>
  <si>
    <t>Montáž kontaktního zateplení lepením a mechanickým kotvením z polystyrenových desek nebo z kombinovaných desek na vnější stěny, tloušťky desek přes 40 do 80 mm</t>
  </si>
  <si>
    <t>-1218037625</t>
  </si>
  <si>
    <t>"sokl" (31,517+6,379)*0,5+(25,1-2,45*8+3)*0,2</t>
  </si>
  <si>
    <t>65</t>
  </si>
  <si>
    <t>28376384</t>
  </si>
  <si>
    <t>deska z polystyrénu XPS, hrana polodrážková a hladký povrch s vyšší odolností m3</t>
  </si>
  <si>
    <t>-645749631</t>
  </si>
  <si>
    <t>"sokl" ((31,517+6,379)*0,5+(25,1-2,45*8+3)*0,2)*0,1*1,1</t>
  </si>
  <si>
    <t>66</t>
  </si>
  <si>
    <t>622211021</t>
  </si>
  <si>
    <t>Montáž kontaktního zateplení lepením a mechanickým kotvením z polystyrenových desek nebo z kombinovaných desek na vnější stěny, tloušťky desek přes 80 do 120 mm</t>
  </si>
  <si>
    <t>-502810290</t>
  </si>
  <si>
    <t>(31,517+6,379)*4+3*3,2-1,8*2,1+(0,35*8+0,42)*3,2</t>
  </si>
  <si>
    <t>67</t>
  </si>
  <si>
    <t>28375938</t>
  </si>
  <si>
    <t>deska EPS 70 fasádní λ=0,039 tl 100mm</t>
  </si>
  <si>
    <t>-2097529875</t>
  </si>
  <si>
    <t>167,708*1,1</t>
  </si>
  <si>
    <t>68</t>
  </si>
  <si>
    <t>622211201</t>
  </si>
  <si>
    <t>Montáž druhé vrstvy kontaktního zateplení lepením a mechanickým kotvením na vnější stěny, z desek polystyrenových, celkové tloušťky izolace přes 160 do 200 mm</t>
  </si>
  <si>
    <t>-941365081</t>
  </si>
  <si>
    <t>"atika" (31,517+6,379)*0,8</t>
  </si>
  <si>
    <t>69</t>
  </si>
  <si>
    <t>28375933</t>
  </si>
  <si>
    <t>deska EPS 70 fasádní λ=0,039 tl 50mm</t>
  </si>
  <si>
    <t>-66181665</t>
  </si>
  <si>
    <t>30,317*1,1</t>
  </si>
  <si>
    <t>70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</si>
  <si>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</si>
  <si>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</si>
  <si>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1805078350</t>
  </si>
  <si>
    <t>(1,8+2,1*2)+(2,45+3,2*2)*8</t>
  </si>
  <si>
    <t>71</t>
  </si>
  <si>
    <t>28375931</t>
  </si>
  <si>
    <t>deska EPS 70 fasádní λ=0,039 tl 30mm</t>
  </si>
  <si>
    <t>-91349638</t>
  </si>
  <si>
    <t>76,8*0,1*1,1</t>
  </si>
  <si>
    <t>72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</si>
  <si>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</si>
  <si>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</si>
  <si>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-132649287</t>
  </si>
  <si>
    <t>20,648+167,708</t>
  </si>
  <si>
    <t>73</t>
  </si>
  <si>
    <t>622252001</t>
  </si>
  <si>
    <t>Montáž profilů kontaktního zateplení zakládacích soklových připevněných hmoždinkami</t>
  </si>
  <si>
    <t>-205946526</t>
  </si>
  <si>
    <t>31,517+6,379+3+25,1</t>
  </si>
  <si>
    <t>74</t>
  </si>
  <si>
    <t>59051647</t>
  </si>
  <si>
    <t>AL zakládací profil pod ETICS tl 0,7mm pro izolant tl 100mm</t>
  </si>
  <si>
    <t>884974388</t>
  </si>
  <si>
    <t>65,996*1,1</t>
  </si>
  <si>
    <t>75</t>
  </si>
  <si>
    <t>622252002</t>
  </si>
  <si>
    <t>Montáž profilů kontaktního zateplení ostatních stěnových, dilatačních apod. lepených do tmelu</t>
  </si>
  <si>
    <t>-1287647665</t>
  </si>
  <si>
    <t>76</t>
  </si>
  <si>
    <t>59051510</t>
  </si>
  <si>
    <t>profil okenní s nepřiznanou podomítkovou okapnicí PVC 2,0m s tkaninou</t>
  </si>
  <si>
    <t>-2076689962</t>
  </si>
  <si>
    <t>1,8*1,1</t>
  </si>
  <si>
    <t>77</t>
  </si>
  <si>
    <t>622321111</t>
  </si>
  <si>
    <t>Omítka vápenocementová vnějších ploch  nanášená ručně jednovrstvá, tloušťky do 15 mm hrubá zatřená stěn</t>
  </si>
  <si>
    <t>-641876568</t>
  </si>
  <si>
    <t>78</t>
  </si>
  <si>
    <t>622541011</t>
  </si>
  <si>
    <t>Omítka tenkovrstvá silikonsilikátová vnějších ploch  hydrofobní, se samočistícím účinkem probarvená, včetně penetrace podkladu zrnitá, tloušťky 1,5 mm stěn</t>
  </si>
  <si>
    <t>518937479</t>
  </si>
  <si>
    <t>20,648+167,708+76,8*0,1</t>
  </si>
  <si>
    <t>79</t>
  </si>
  <si>
    <t>631311114</t>
  </si>
  <si>
    <t>Mazanina z betonu  prostého bez zvýšených nároků na prostředí tl. přes 50 do 80 mm tř. C 16/20</t>
  </si>
  <si>
    <t>2068359935</t>
  </si>
  <si>
    <t>200*0,066+15,46*0,076</t>
  </si>
  <si>
    <t>80</t>
  </si>
  <si>
    <t>631319171</t>
  </si>
  <si>
    <t>Příplatek k cenám mazanin  za stržení povrchu spodní vrstvy mazaniny latí před vložením výztuže nebo pletiva pro tl. obou vrstev mazaniny přes 50 do 80 mm</t>
  </si>
  <si>
    <t>-547776126</t>
  </si>
  <si>
    <t>81</t>
  </si>
  <si>
    <t>631362021</t>
  </si>
  <si>
    <t>Výztuž mazanin  ze svařovaných sítí z drátů typu KARI</t>
  </si>
  <si>
    <t>215322486</t>
  </si>
  <si>
    <t>(200,88+15,46)*1,2*4,44/1000</t>
  </si>
  <si>
    <t>82</t>
  </si>
  <si>
    <t>637121112</t>
  </si>
  <si>
    <t>Okapový chodník z kameniva  s udusáním a urovnáním povrchu z kačírku tl. 150 mm</t>
  </si>
  <si>
    <t>1679979364</t>
  </si>
  <si>
    <t>83</t>
  </si>
  <si>
    <t>642942111</t>
  </si>
  <si>
    <t>Osazování zárubní nebo rámů kovových dveřních  lisovaných nebo z úhelníků bez dveřních křídel na cementovou maltu, plochy otvoru do 2,5 m2</t>
  </si>
  <si>
    <t>212475781</t>
  </si>
  <si>
    <t>"Z24"  5</t>
  </si>
  <si>
    <t xml:space="preserve">"Z25" 2 </t>
  </si>
  <si>
    <t xml:space="preserve">"Z26" 4 </t>
  </si>
  <si>
    <t xml:space="preserve">"Z27" 2 </t>
  </si>
  <si>
    <t>84</t>
  </si>
  <si>
    <t>553314041</t>
  </si>
  <si>
    <t>Z24 zárubeň ocelová pro běžné zdění 900/2100mm vč. povrchové úpravy, provedeno dle PD</t>
  </si>
  <si>
    <t>988116435</t>
  </si>
  <si>
    <t>85</t>
  </si>
  <si>
    <t>553314042</t>
  </si>
  <si>
    <t>Z25 zárubeň ocelová pro běžné zdění 900/2100mm vč. povrchové úpravy, provedeno dle PD</t>
  </si>
  <si>
    <t>-1481501555</t>
  </si>
  <si>
    <t>86</t>
  </si>
  <si>
    <t>553314043</t>
  </si>
  <si>
    <t>Z26 zárubeň ocelová pro běžné zdění 700/2100mm vč. povrchové úpravy, provedeno dle PD</t>
  </si>
  <si>
    <t>-2006450876</t>
  </si>
  <si>
    <t>87</t>
  </si>
  <si>
    <t>553314044</t>
  </si>
  <si>
    <t>Z27 zárubeň ocelová pro běžné zdění 800/2100mm vč. povrchové úpravy, provedeno dle PD</t>
  </si>
  <si>
    <t>288952818</t>
  </si>
  <si>
    <t>Ostatní konstrukce a práce, bourání</t>
  </si>
  <si>
    <t>88</t>
  </si>
  <si>
    <t>941311111</t>
  </si>
  <si>
    <t>Montáž lešení řadového modulového lehkého pracovního s podlahami  s provozním zatížením tř. 3 do 200 kg/m2 šířky tř. SW06 přes 0,6 do 0,9 m, výšky do 10 m</t>
  </si>
  <si>
    <t>-941579267</t>
  </si>
  <si>
    <t>(31,517+1+1+6,379+1)*4,5+(1+25,1+3)*3,2</t>
  </si>
  <si>
    <t>89</t>
  </si>
  <si>
    <t>941311211</t>
  </si>
  <si>
    <t>Montáž lešení řadového modulového lehkého pracovního s podlahami  s provozním zatížením tř. 3 do 200 kg/m2 Příplatek za první a každý další den použití lešení k ceně -1111 nebo -1112</t>
  </si>
  <si>
    <t>1267545756</t>
  </si>
  <si>
    <t>277,152*30</t>
  </si>
  <si>
    <t>90</t>
  </si>
  <si>
    <t>941311811</t>
  </si>
  <si>
    <t>Demontáž lešení řadového modulového lehkého pracovního s podlahami  s provozním zatížením tř. 3 do 200 kg/m2 šířky SW06 přes 0,6 do 0,9 m, výšky do 10 m</t>
  </si>
  <si>
    <t>1911225855</t>
  </si>
  <si>
    <t>91</t>
  </si>
  <si>
    <t>944511111</t>
  </si>
  <si>
    <t>Montáž ochranné sítě  zavěšené na konstrukci lešení z textilie z umělých vláken</t>
  </si>
  <si>
    <t>-1115972711</t>
  </si>
  <si>
    <t>92</t>
  </si>
  <si>
    <t>944511211</t>
  </si>
  <si>
    <t>Montáž ochranné sítě  Příplatek za první a každý další den použití sítě k ceně -1111</t>
  </si>
  <si>
    <t>1826022653</t>
  </si>
  <si>
    <t>93</t>
  </si>
  <si>
    <t>944511811</t>
  </si>
  <si>
    <t>Demontáž ochranné sítě  zavěšené na konstrukci lešení z textilie z umělých vláken</t>
  </si>
  <si>
    <t>-1749313430</t>
  </si>
  <si>
    <t>94</t>
  </si>
  <si>
    <t>949101111</t>
  </si>
  <si>
    <t>Lešení pomocné pracovní pro objekty pozemních staveb  pro zatížení do 150 kg/m2, o výšce lešeňové podlahy do 1,9 m</t>
  </si>
  <si>
    <t>2039785900</t>
  </si>
  <si>
    <t>95</t>
  </si>
  <si>
    <t>952901111</t>
  </si>
  <si>
    <t>Vyčištění budov nebo objektů před předáním do užívání  budov bytové nebo občanské výstavby, světlé výšky podlaží do 4 m</t>
  </si>
  <si>
    <t>-937934084</t>
  </si>
  <si>
    <t>200,88+15,46</t>
  </si>
  <si>
    <t>96</t>
  </si>
  <si>
    <t>953312125</t>
  </si>
  <si>
    <t>Vložky svislé do dilatačních spár z polystyrenových desek  extrudovaných včetně dodání a osazení, v jakémkoliv zdivu přes 40 do 50 mm</t>
  </si>
  <si>
    <t>-267606294</t>
  </si>
  <si>
    <t>(0,7+6,4)*0,5</t>
  </si>
  <si>
    <t>97</t>
  </si>
  <si>
    <t>95351101R</t>
  </si>
  <si>
    <t xml:space="preserve">M+D Systémový smykový trn JD1 </t>
  </si>
  <si>
    <t>-1464312161</t>
  </si>
  <si>
    <t>98</t>
  </si>
  <si>
    <t>95351102R</t>
  </si>
  <si>
    <t>IS01 Nosný tepelně-izolační prvek pro přerušení tepel. mostu h=160</t>
  </si>
  <si>
    <t>-1151256473</t>
  </si>
  <si>
    <t>99</t>
  </si>
  <si>
    <t>95351103R</t>
  </si>
  <si>
    <t>IS02 Nosný tepelně-izolační prvek pro přerušení tepel. mostu h=160</t>
  </si>
  <si>
    <t>-828144667</t>
  </si>
  <si>
    <t>18-15,2</t>
  </si>
  <si>
    <t>901</t>
  </si>
  <si>
    <t>Ostatní výrobky</t>
  </si>
  <si>
    <t>100</t>
  </si>
  <si>
    <t>90100-002</t>
  </si>
  <si>
    <t>O02  M+D světlík otevíravý pro otvor ve stropě 1200/1200mm, vč kotevní, lemování, doplňků, povrchové úpravy, kompletní provedení dle PD</t>
  </si>
  <si>
    <t>-76218858</t>
  </si>
  <si>
    <t>101</t>
  </si>
  <si>
    <t>90100-003</t>
  </si>
  <si>
    <t>O03  M+D světlík fix pro otvor ve stropě 1000/1000mm, vč kotevní, lemování, doplňků, povrchové úpravy, kompletní provedení dle PD</t>
  </si>
  <si>
    <t>1225972427</t>
  </si>
  <si>
    <t>102</t>
  </si>
  <si>
    <t>90100-005</t>
  </si>
  <si>
    <t>O05  M+D orientační systém (Al tabulky s fotoluminiscenční vrstvou), kompletní provedení dle PD ( v ceně jsou zahrnuty objekty SO101.1,   SO101.2,SO101.3, SO101.4)</t>
  </si>
  <si>
    <t>Kč</t>
  </si>
  <si>
    <t>-1897309813</t>
  </si>
  <si>
    <t>103</t>
  </si>
  <si>
    <t>90100-006</t>
  </si>
  <si>
    <t>O06  M+D informační orientační systém (tabulky-broušená nerez)-sklepní kóje, WC, atd. , kompletní provedení dle PD ( v ceně jsou zahrnuty objekty SO101.1,   SO101.2,SO101.3, SO101.4)</t>
  </si>
  <si>
    <t>916930564</t>
  </si>
  <si>
    <t>104</t>
  </si>
  <si>
    <t>90100-007</t>
  </si>
  <si>
    <t>O07  M+D systém generálního klíče , kompletní provedení dle PD ( v ceně jsou zahrnuty objekty SO101.1,   SO101.2,SO101.3, SO101.4)</t>
  </si>
  <si>
    <t>1603280864</t>
  </si>
  <si>
    <t>105</t>
  </si>
  <si>
    <t>90100-008</t>
  </si>
  <si>
    <t xml:space="preserve">O08  M+D záchytný a zádržný systém vč. kotvících bodů, lan, atd, kompletní provedení dle PD ( v ceně jsou zahrnuty objekty SO101.1,   SO101.2,SO101.3, SO101.4   </t>
  </si>
  <si>
    <t>523267852</t>
  </si>
  <si>
    <t>106</t>
  </si>
  <si>
    <t>90100-009</t>
  </si>
  <si>
    <t>O09  M+D přenosný hasicí přístroj s hasicí schopností A21 ( v ceně jsou zahrnuty objekty SO101.1,   SO101.2,SO101.3, SO101.4)</t>
  </si>
  <si>
    <t>1632684402</t>
  </si>
  <si>
    <t>107</t>
  </si>
  <si>
    <t>90100-010</t>
  </si>
  <si>
    <t>O10  M+D revizní dvířka v podhledu 800/650mm, ze zeleného sádrokartonu, kompletní provedení dle PD</t>
  </si>
  <si>
    <t>-631854316</t>
  </si>
  <si>
    <t>108</t>
  </si>
  <si>
    <t>90100-011</t>
  </si>
  <si>
    <t>O11  M+D revizní dvířka v podhledu 650/640mm, ze zeleného sádrokartonu, kompletní provedení dle PD</t>
  </si>
  <si>
    <t>-1359217806</t>
  </si>
  <si>
    <t>109</t>
  </si>
  <si>
    <t>90100-012</t>
  </si>
  <si>
    <t>O12  M+D revizní dvířka v podhledu 600/600mm, ze zeleného sádrokartonu, kompletní provedení dle PD</t>
  </si>
  <si>
    <t>-250669366</t>
  </si>
  <si>
    <t>110</t>
  </si>
  <si>
    <t>90100-013</t>
  </si>
  <si>
    <t>O13  M+D revizní dvířka v podhledu 300/300mm, ze zeleného sádrokartonu, kompletní provedení dle PD</t>
  </si>
  <si>
    <t>1017636493</t>
  </si>
  <si>
    <t>111</t>
  </si>
  <si>
    <t>90100-015</t>
  </si>
  <si>
    <t>O15  M+D zasobník na toaletní papír, kompletní provedení dle PD</t>
  </si>
  <si>
    <t>-248679454</t>
  </si>
  <si>
    <t>112</t>
  </si>
  <si>
    <t>90100-016</t>
  </si>
  <si>
    <t>O16  M+D zasobník na hygienické sáčky, kompletní provedení dle PD</t>
  </si>
  <si>
    <t>433272690</t>
  </si>
  <si>
    <t>113</t>
  </si>
  <si>
    <t>90100-017</t>
  </si>
  <si>
    <t>O17  M+D věšák dvojitý pro uchycení oblečení, nerez, kompletní provedení dle PD</t>
  </si>
  <si>
    <t>145606943</t>
  </si>
  <si>
    <t>114</t>
  </si>
  <si>
    <t>90100-018</t>
  </si>
  <si>
    <t>O18  M+D zrcadlo 1200x900mm do keram.obkladu, kompletní provedení dle PD</t>
  </si>
  <si>
    <t>249556774</t>
  </si>
  <si>
    <t>115</t>
  </si>
  <si>
    <t>90100-019</t>
  </si>
  <si>
    <t>O19  M+D zrcadlo 1800x900mm do keram.obkladu, kompletní provedení dle PD</t>
  </si>
  <si>
    <t>-1272428125</t>
  </si>
  <si>
    <t>116</t>
  </si>
  <si>
    <t>90100-020</t>
  </si>
  <si>
    <t>O20  M+D zásobník na tekuté mýdlo, kompletní provedení dle PD</t>
  </si>
  <si>
    <t>-324300098</t>
  </si>
  <si>
    <t>117</t>
  </si>
  <si>
    <t>90100-021</t>
  </si>
  <si>
    <t>O21  M+D odpadkový koš na WC, kompletní provedení dle PD</t>
  </si>
  <si>
    <t>1929171926</t>
  </si>
  <si>
    <t>118</t>
  </si>
  <si>
    <t>90100-022</t>
  </si>
  <si>
    <t>O22  M+D WC souprava (štětka, vyjímatelná miska, nerez provedení, kotveno na zeď), kompletní provedení dle PD</t>
  </si>
  <si>
    <t>-361097883</t>
  </si>
  <si>
    <t>119</t>
  </si>
  <si>
    <t>90100-023</t>
  </si>
  <si>
    <t>O23  M+D nástěnné sklopné madlo-WC ZTP, kompletní provedení dle PD</t>
  </si>
  <si>
    <t>795052318</t>
  </si>
  <si>
    <t>120</t>
  </si>
  <si>
    <t>90100-024</t>
  </si>
  <si>
    <t>O24  M+D nástěnné pevné madlo-WC ZTP, kompletní provedení dle PD</t>
  </si>
  <si>
    <t>268026441</t>
  </si>
  <si>
    <t>121</t>
  </si>
  <si>
    <t>90100-025</t>
  </si>
  <si>
    <t>O25  M+D tryskový vysoušeč rukou plastový, bezdotykový, kompletní provedení dle PD</t>
  </si>
  <si>
    <t>-1011416052</t>
  </si>
  <si>
    <t>122</t>
  </si>
  <si>
    <t>90100-026</t>
  </si>
  <si>
    <t>O26  M+D zásobník na skládané papír. ručníky nerez, kompletní provedení dle PD</t>
  </si>
  <si>
    <t>-202816289</t>
  </si>
  <si>
    <t>123</t>
  </si>
  <si>
    <t>90100-027</t>
  </si>
  <si>
    <t>O27  M+D odpadkový koš pod zásobník na papír.utěrky, kompletní provedení dle PD</t>
  </si>
  <si>
    <t>-1590296319</t>
  </si>
  <si>
    <t>124</t>
  </si>
  <si>
    <t>90100-028</t>
  </si>
  <si>
    <t>O28  M+D věšák jednoduchý pro uchycení ručníku, kompletní provedení dle PD</t>
  </si>
  <si>
    <t>205127284</t>
  </si>
  <si>
    <t>125</t>
  </si>
  <si>
    <t>90100-029</t>
  </si>
  <si>
    <t>O29  M+D přebalovací pult, kompletní provedení dle PD</t>
  </si>
  <si>
    <t>-408379461</t>
  </si>
  <si>
    <t>126</t>
  </si>
  <si>
    <t>90100-030</t>
  </si>
  <si>
    <t>O30  M+D plastová popelnice, kompletní provedení dle PD</t>
  </si>
  <si>
    <t>1265703151</t>
  </si>
  <si>
    <t>127</t>
  </si>
  <si>
    <t>90100-031</t>
  </si>
  <si>
    <t>O31  M+D odpadkový koš vnitřní, kompletní provedení dle PD</t>
  </si>
  <si>
    <t>255294163</t>
  </si>
  <si>
    <t>128</t>
  </si>
  <si>
    <t>90100-032</t>
  </si>
  <si>
    <t>O32  M+D lavička připevněná na zeď dl.4500mm š.600mm, kompletní provedení dle PD</t>
  </si>
  <si>
    <t>1460806472</t>
  </si>
  <si>
    <t>129</t>
  </si>
  <si>
    <t>90100-033</t>
  </si>
  <si>
    <t>O33  M+D kontrolní šachta 300/300, vpusti pro střechu s vegetačním souvrstvím</t>
  </si>
  <si>
    <t>-992307809</t>
  </si>
  <si>
    <t>130</t>
  </si>
  <si>
    <t>90100-035</t>
  </si>
  <si>
    <t>O35  M+D pojistný přepad, kompletní provedení dle PD</t>
  </si>
  <si>
    <t>-2109270672</t>
  </si>
  <si>
    <t>131</t>
  </si>
  <si>
    <t>90100-037</t>
  </si>
  <si>
    <t>O37  M+D stojan na letáky a prospekty, kompletní provedení dle PD</t>
  </si>
  <si>
    <t>-446898719</t>
  </si>
  <si>
    <t>132</t>
  </si>
  <si>
    <t>90100-038</t>
  </si>
  <si>
    <t>O38  M+D výstavní stěna nedělená do interieru, 1000/2000mm, kompletní provedení dle PD</t>
  </si>
  <si>
    <t>34057130</t>
  </si>
  <si>
    <t>133</t>
  </si>
  <si>
    <t>90100-039</t>
  </si>
  <si>
    <t>O39  M+D kancelářské křeslo k pultu infocentra, kompletní provedení dle PD</t>
  </si>
  <si>
    <t>-1545096715</t>
  </si>
  <si>
    <t>134</t>
  </si>
  <si>
    <t>90100-040</t>
  </si>
  <si>
    <t>O40  M+D židle do infocentra, kompletní provedení dle PD</t>
  </si>
  <si>
    <t>1184225065</t>
  </si>
  <si>
    <t>135</t>
  </si>
  <si>
    <t>90100-041</t>
  </si>
  <si>
    <t>O41  M+D kovové čtvercové stoly do infocentra, kompletní provedení dle PD</t>
  </si>
  <si>
    <t>1643219277</t>
  </si>
  <si>
    <t>136</t>
  </si>
  <si>
    <t>90100-043</t>
  </si>
  <si>
    <t>O43  M+D dilatační profil PVC stěnový se skelnou tkaninou, kompletní provedení dle PD ( v ceně jsou zahrnuty objekty SO101.1,   SO101.2,SO101.3, SO101.4)</t>
  </si>
  <si>
    <t>2006790544</t>
  </si>
  <si>
    <t>137</t>
  </si>
  <si>
    <t>90100-044</t>
  </si>
  <si>
    <t>O44  M+D podsvícený nápis "TIC a LOGO", kompletní provedení dle PD</t>
  </si>
  <si>
    <t>-233406219</t>
  </si>
  <si>
    <t>138</t>
  </si>
  <si>
    <t>90100-046</t>
  </si>
  <si>
    <t>O46  M+D plechové šatní skříňky (dvoudveře), kompletní provedení dle PD</t>
  </si>
  <si>
    <t>1820034245</t>
  </si>
  <si>
    <t>139</t>
  </si>
  <si>
    <t>90100-047</t>
  </si>
  <si>
    <t>O47  M+D polepy na prosklenou fasádu, kompletní provedení dle PD</t>
  </si>
  <si>
    <t>-1028545852</t>
  </si>
  <si>
    <t>140</t>
  </si>
  <si>
    <t>90100-051a</t>
  </si>
  <si>
    <t>O51a  M+D čistící rohož vnitřní (rohož 100% PP) 3100x1900mm, vč. rámu, samonivelace, kotvení, kování, povrchové úpravy, doplňků, kompletní provedení dle PD</t>
  </si>
  <si>
    <t>1591841868</t>
  </si>
  <si>
    <t>141</t>
  </si>
  <si>
    <t>90100-051b</t>
  </si>
  <si>
    <t>O51b  M+D čistící rohož vnitřní (rohož 100% PP) 2050x1800mm, vč. rámu, samonivelace, kotvení, kování, povrchové úpravy, doplňků, kompletní provedení dle PD</t>
  </si>
  <si>
    <t>-971543366</t>
  </si>
  <si>
    <t>142</t>
  </si>
  <si>
    <t>90100-054</t>
  </si>
  <si>
    <t>O54  M+D dveřní zarážka na kliku, kompletní provedení dle PD</t>
  </si>
  <si>
    <t>99704167</t>
  </si>
  <si>
    <t>143</t>
  </si>
  <si>
    <t>90100-055</t>
  </si>
  <si>
    <t>O55  M+D ocel. samofixační obrubník, kompletní provedení dle PD</t>
  </si>
  <si>
    <t>898764804</t>
  </si>
  <si>
    <t>144</t>
  </si>
  <si>
    <t>90100-056c</t>
  </si>
  <si>
    <t>O56c  M+D chráničky pro napojení vodního prvku HDPE D40mm, kompletní provedení dle PD</t>
  </si>
  <si>
    <t>-266677489</t>
  </si>
  <si>
    <t>145</t>
  </si>
  <si>
    <t>90100-057</t>
  </si>
  <si>
    <t>O57  M+D chráničky pro prostupy základ.pasy PVC DN 250mm, kompletní provedení dle PD</t>
  </si>
  <si>
    <t>1419913082</t>
  </si>
  <si>
    <t>998</t>
  </si>
  <si>
    <t>Přesun hmot</t>
  </si>
  <si>
    <t>146</t>
  </si>
  <si>
    <t>998012021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</si>
  <si>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</si>
  <si>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-1912686637</t>
  </si>
  <si>
    <t>PSV</t>
  </si>
  <si>
    <t>Práce a dodávky PSV</t>
  </si>
  <si>
    <t>711</t>
  </si>
  <si>
    <t>Izolace proti vodě, vlhkosti a plynům</t>
  </si>
  <si>
    <t>147</t>
  </si>
  <si>
    <t>711111001</t>
  </si>
  <si>
    <t>Provedení izolace proti zemní vlhkosti natěradly a tmely za studena  na ploše vodorovné V nátěrem penetračním</t>
  </si>
  <si>
    <t>1072741024</t>
  </si>
  <si>
    <t>"na žb desku"</t>
  </si>
  <si>
    <t>(25,016*(6,429+8,7)/2+0,611*6,429/2+(7,03+6,6)/2*5,83+5*6,55)</t>
  </si>
  <si>
    <t>148</t>
  </si>
  <si>
    <t>11163150</t>
  </si>
  <si>
    <t>lak penetrační asfaltový</t>
  </si>
  <si>
    <t>-2075590178</t>
  </si>
  <si>
    <t>263,679*0,0002</t>
  </si>
  <si>
    <t>149</t>
  </si>
  <si>
    <t>711112001</t>
  </si>
  <si>
    <t>Provedení izolace proti zemní vlhkosti natěradly a tmely za studena  na ploše svislé S nátěrem penetračním</t>
  </si>
  <si>
    <t>1904875535</t>
  </si>
  <si>
    <t>(31,517+6,379+25,1+3)*1,4</t>
  </si>
  <si>
    <t>150</t>
  </si>
  <si>
    <t>-299473205</t>
  </si>
  <si>
    <t>92,394*0,0002</t>
  </si>
  <si>
    <t>151</t>
  </si>
  <si>
    <t>711141559</t>
  </si>
  <si>
    <t>Provedení izolace proti zemní vlhkosti pásy přitavením  NAIP na ploše vodorovné V</t>
  </si>
  <si>
    <t>-264179843</t>
  </si>
  <si>
    <t>(25,016*(6,429+8,7)/2+0,611*6,429/2+(7,03+6,6)/2*5,83+5*6,55)*2</t>
  </si>
  <si>
    <t>152</t>
  </si>
  <si>
    <t>62853003</t>
  </si>
  <si>
    <t>pás asfaltový natavitelný modifikovaný SBS tl 3,5mm s vložkou ze skleněné tkaniny a spalitelnou PE fólií nebo jemnozrnný minerálním posypem na horním povrchu</t>
  </si>
  <si>
    <t>1992035493</t>
  </si>
  <si>
    <t>263,679*1,15</t>
  </si>
  <si>
    <t>153</t>
  </si>
  <si>
    <t>62855001</t>
  </si>
  <si>
    <t>pás asfaltový natavitelný modifikovaný SBS tl 4,0mm s vložkou z polyesterové rohože a spalitelnou PE fólií nebo jemnozrnný minerálním posypem na horním povrchu</t>
  </si>
  <si>
    <t>-200611028</t>
  </si>
  <si>
    <t>154</t>
  </si>
  <si>
    <t>711142559</t>
  </si>
  <si>
    <t>Provedení izolace proti zemní vlhkosti pásy přitavením  NAIP na ploše svislé S</t>
  </si>
  <si>
    <t>941403513</t>
  </si>
  <si>
    <t>(31,517+6,379+25,1+3)*1,4*2</t>
  </si>
  <si>
    <t>155</t>
  </si>
  <si>
    <t>-155077733</t>
  </si>
  <si>
    <t>(31,517+6,379+25,1+3)*1,4*1,15</t>
  </si>
  <si>
    <t>156</t>
  </si>
  <si>
    <t>-197398115</t>
  </si>
  <si>
    <t>157</t>
  </si>
  <si>
    <t>711491171</t>
  </si>
  <si>
    <t>Provedení izolace proti povrchové a podpovrchové tlakové vodě ostatní  na ploše vodorovné V z textilií, vrstva podkladní</t>
  </si>
  <si>
    <t>-1933251650</t>
  </si>
  <si>
    <t>"pod žb desku"</t>
  </si>
  <si>
    <t>158</t>
  </si>
  <si>
    <t>69311199</t>
  </si>
  <si>
    <t>geotextilie netkaná separační, ochranná, filtrační, drenážní  PES(70%)+PP(30%) 300g/m2</t>
  </si>
  <si>
    <t>-1954181771</t>
  </si>
  <si>
    <t>159</t>
  </si>
  <si>
    <t>711491172</t>
  </si>
  <si>
    <t>Provedení izolace proti povrchové a podpovrchové tlakové vodě ostatní  na ploše vodorovné V z textilií, vrstva ochranná</t>
  </si>
  <si>
    <t>94161865</t>
  </si>
  <si>
    <t>160</t>
  </si>
  <si>
    <t>242601450</t>
  </si>
  <si>
    <t>161</t>
  </si>
  <si>
    <t>998711101</t>
  </si>
  <si>
    <t>Přesun hmot pro izolace proti vodě, vlhkosti a plynům  stanovený z hmotnosti přesunovaného materiálu vodorovná dopravní vzdálenost do 50 m v objektech výšky do 6 m</t>
  </si>
  <si>
    <t>55553230</t>
  </si>
  <si>
    <t>712</t>
  </si>
  <si>
    <t>Povlakové krytiny</t>
  </si>
  <si>
    <t>162</t>
  </si>
  <si>
    <t>71200-001</t>
  </si>
  <si>
    <t>M+D střešní vpusť s ochr. košem</t>
  </si>
  <si>
    <t>-1891369362</t>
  </si>
  <si>
    <t>163</t>
  </si>
  <si>
    <t>712311101</t>
  </si>
  <si>
    <t>Provedení povlakové krytiny střech plochých do 10° natěradly a tmely za studena  nátěrem lakem penetračním nebo asfaltovým</t>
  </si>
  <si>
    <t>1937825488</t>
  </si>
  <si>
    <t>"plocha" (12,175+9,09)/2*(29,48+30,757)/2+0,4*5,4-1,15*1,15*2</t>
  </si>
  <si>
    <t>"vytažení na atiku" 74,517*(0,58+0,35)</t>
  </si>
  <si>
    <t>"vytažení na světlík" 1,2*4*0,2*2</t>
  </si>
  <si>
    <t>164</t>
  </si>
  <si>
    <t>1084134552</t>
  </si>
  <si>
    <t>390,971*0,0002</t>
  </si>
  <si>
    <t>165</t>
  </si>
  <si>
    <t>712332135</t>
  </si>
  <si>
    <t>Povlakové krytiny střech plochých na sucho nopová fólie vrstva drenážní a hydroakumulační vegetačních střech s perforovanou deskou výška nopku 20 mm, tl. fólie do 1,0 mm</t>
  </si>
  <si>
    <t>1317672853</t>
  </si>
  <si>
    <t>166</t>
  </si>
  <si>
    <t>712341559</t>
  </si>
  <si>
    <t>Provedení povlakové krytiny střech plochých do 10° pásy přitavením  NAIP v plné ploše</t>
  </si>
  <si>
    <t>-535943837</t>
  </si>
  <si>
    <t>167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</si>
  <si>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</si>
  <si>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</si>
  <si>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-1067653015</t>
  </si>
  <si>
    <t>390,971*1,15</t>
  </si>
  <si>
    <t>168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</si>
  <si>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</si>
  <si>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</si>
  <si>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739449861</t>
  </si>
  <si>
    <t>"plocha" (12,175+9,09)/2*(29,48+30,757)/2+0,4*5,4-1,15*1,15*2-74,517</t>
  </si>
  <si>
    <t>169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</si>
  <si>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</si>
  <si>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</si>
  <si>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-1262027528</t>
  </si>
  <si>
    <t>74,517*1</t>
  </si>
  <si>
    <t>170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</si>
  <si>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</si>
  <si>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</si>
  <si>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-416028984</t>
  </si>
  <si>
    <t>"vytažení na atiku" 74,517*((0,1+0,3)/2+0,35)</t>
  </si>
  <si>
    <t>171</t>
  </si>
  <si>
    <t>28343015</t>
  </si>
  <si>
    <t>fólie hydroizolační střešní mPVC určená ke stabilizaci přitížením a do vegetačních střech tl 1,5mm s vložkou ze skelné rohože</t>
  </si>
  <si>
    <t>-1889788380</t>
  </si>
  <si>
    <t>(245,233+74,517+42,904)*1,15</t>
  </si>
  <si>
    <t>172</t>
  </si>
  <si>
    <t>712391171</t>
  </si>
  <si>
    <t>Provedení povlakové krytiny střech plochých do 10° -ostatní práce  provedení vrstvy textilní podkladní</t>
  </si>
  <si>
    <t>-1613450836</t>
  </si>
  <si>
    <t>173</t>
  </si>
  <si>
    <t>69311068</t>
  </si>
  <si>
    <t>geotextilie netkaná separační, ochranná, filtrační, drenážní PP 300g/m2</t>
  </si>
  <si>
    <t>1620870144</t>
  </si>
  <si>
    <t>362,654*1,15</t>
  </si>
  <si>
    <t>174</t>
  </si>
  <si>
    <t>712391172</t>
  </si>
  <si>
    <t>Provedení povlakové krytiny střech plochých do 10° -ostatní práce  provedení vrstvy textilní ochranné</t>
  </si>
  <si>
    <t>-345090704</t>
  </si>
  <si>
    <t>175</t>
  </si>
  <si>
    <t>1656156571</t>
  </si>
  <si>
    <t>176</t>
  </si>
  <si>
    <t>71277-001</t>
  </si>
  <si>
    <t>Provedení střešní vegetace</t>
  </si>
  <si>
    <t>974676521</t>
  </si>
  <si>
    <t>"plocha" (12,175+9,09)/2*(29,48+30,757)/2+0,4*5,4-1,15*1,15*2-75,681</t>
  </si>
  <si>
    <t>177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</si>
  <si>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</si>
  <si>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</si>
  <si>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-1612444973</t>
  </si>
  <si>
    <t>178</t>
  </si>
  <si>
    <t>69311060</t>
  </si>
  <si>
    <t>geotextilie netkaná separační, ochranná, filtrační, drenážní PP 200g/m2</t>
  </si>
  <si>
    <t>-436247812</t>
  </si>
  <si>
    <t>319,75*1,15</t>
  </si>
  <si>
    <t>179</t>
  </si>
  <si>
    <t>712771401</t>
  </si>
  <si>
    <t>Provedení vegetační vrstvy vegetační střechy ze substrátu, tloušťky do 100 mm, sklon střechy do 5°</t>
  </si>
  <si>
    <t>-693215949</t>
  </si>
  <si>
    <t>180</t>
  </si>
  <si>
    <t>10321225</t>
  </si>
  <si>
    <t>substrát vegetačních střech (kůra, liodrain, dolomit vápenec, základní hnojivo)</t>
  </si>
  <si>
    <t>1135573000</t>
  </si>
  <si>
    <t>244,069*0,08</t>
  </si>
  <si>
    <t>181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</si>
  <si>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</si>
  <si>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</si>
  <si>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-4410050</t>
  </si>
  <si>
    <t>(2,6*4,55+1,2*1,2+0,8*1,2*2+1,2*1,4+1,7*3,22+(6,4+6,9)/2*4,61+(22,2+8,4+26,1)*0,4)*0,08</t>
  </si>
  <si>
    <t>182</t>
  </si>
  <si>
    <t>58337401</t>
  </si>
  <si>
    <t>kamenivo dekorační (kačírek) frakce 8/16</t>
  </si>
  <si>
    <t>1226228283</t>
  </si>
  <si>
    <t>6,054*2</t>
  </si>
  <si>
    <t>183</t>
  </si>
  <si>
    <t>712771613</t>
  </si>
  <si>
    <t>Provedení ochranných pásů vegetační střechy osazení ochranné kačírkové lišty navařením na hydroizolaci</t>
  </si>
  <si>
    <t>1536082610</t>
  </si>
  <si>
    <t>184</t>
  </si>
  <si>
    <t>69334031</t>
  </si>
  <si>
    <t>lišta kačírková výška 80mm nerez</t>
  </si>
  <si>
    <t>1511655701</t>
  </si>
  <si>
    <t>95,981*1,1</t>
  </si>
  <si>
    <t>185</t>
  </si>
  <si>
    <t>998712101</t>
  </si>
  <si>
    <t>Přesun hmot pro povlakové krytiny stanovený z hmotnosti přesunovaného materiálu vodorovná dopravní vzdálenost do 50 m v objektech výšky do 6 m</t>
  </si>
  <si>
    <t>-1398045052</t>
  </si>
  <si>
    <t>713</t>
  </si>
  <si>
    <t>Izolace tepelné</t>
  </si>
  <si>
    <t>186</t>
  </si>
  <si>
    <t>713121121</t>
  </si>
  <si>
    <t>Montáž tepelné izolace podlah rohožemi, pásy, deskami, dílci, bloky (izolační materiál ve specifikaci) kladenými volně dvouvrstvá</t>
  </si>
  <si>
    <t>537086154</t>
  </si>
  <si>
    <t>187</t>
  </si>
  <si>
    <t>28376361</t>
  </si>
  <si>
    <t>deska z polystyrénu XPS, hrana rovná, polo či pero drážka a hladký povrch λ=0,034 tl 30mm</t>
  </si>
  <si>
    <t>1092355953</t>
  </si>
  <si>
    <t>15,46*2*1,05</t>
  </si>
  <si>
    <t>188</t>
  </si>
  <si>
    <t>28376370</t>
  </si>
  <si>
    <t>deska z polystyrénu XPS, hrana rovná, polo či pero drážka a hladký povrch λ=0,034 tl 60mm</t>
  </si>
  <si>
    <t>-800678048</t>
  </si>
  <si>
    <t>200,88*2*1,05</t>
  </si>
  <si>
    <t>189</t>
  </si>
  <si>
    <t>713121211</t>
  </si>
  <si>
    <t>Montáž tepelné izolace podlah okrajovými pásky kladenými volně</t>
  </si>
  <si>
    <t>-1810693106</t>
  </si>
  <si>
    <t>190</t>
  </si>
  <si>
    <t>63140273</t>
  </si>
  <si>
    <t>pásek okrajový izolační minerální plovoucích podlah š 80mm tl 12mm</t>
  </si>
  <si>
    <t>-1644924563</t>
  </si>
  <si>
    <t>1777,325*1,1</t>
  </si>
  <si>
    <t>191</t>
  </si>
  <si>
    <t>713131141</t>
  </si>
  <si>
    <t>Montáž tepelné izolace stěn rohožemi, pásy, deskami, dílci, bloky (izolační materiál ve specifikaci) lepením celoplošně</t>
  </si>
  <si>
    <t>-1915029691</t>
  </si>
  <si>
    <t>"pod terénem"</t>
  </si>
  <si>
    <t>31,517*0,9+6,379*(0,9+1,15)/2+(25,1+3)*1,15</t>
  </si>
  <si>
    <t>"vytažení na atiku" 74,517*0,58</t>
  </si>
  <si>
    <t>192</t>
  </si>
  <si>
    <t>28376385</t>
  </si>
  <si>
    <t>deska z polystyrénu XPS, hrana rovná, polo či pero drážka a hladký povrch λ=0,034 m3</t>
  </si>
  <si>
    <t>1432377053</t>
  </si>
  <si>
    <t>"pod terénem" 67,219*0,05*1,05</t>
  </si>
  <si>
    <t>193</t>
  </si>
  <si>
    <t>28372309</t>
  </si>
  <si>
    <t>deska EPS 100 do plochých střech a podlah λ=0,037 tl 100mm</t>
  </si>
  <si>
    <t>-1179424533</t>
  </si>
  <si>
    <t>"vytažení na atiku" 74,517*0,58*1,1</t>
  </si>
  <si>
    <t>194</t>
  </si>
  <si>
    <t>713141111</t>
  </si>
  <si>
    <t>Montáž tepelné izolace střech plochých rohožemi, pásy, deskami, dílci, bloky (izolační materiál ve specifikaci) přilepenými asfaltem za horka zplna, jednovrstvá</t>
  </si>
  <si>
    <t>2146638192</t>
  </si>
  <si>
    <t>((12,175+9,09)/2*(29,48+30,757)/2+0,4*5,4-1,15*1,15*2)*3</t>
  </si>
  <si>
    <t>195</t>
  </si>
  <si>
    <t>28372312</t>
  </si>
  <si>
    <t>deska EPS 100 do plochých střech a podlah λ=0,037 tl 120mm</t>
  </si>
  <si>
    <t>-328496500</t>
  </si>
  <si>
    <t>((12,175+9,09)/2*(29,48+30,757)/2+0,4*5,4-1,15*1,15*2)*1,05</t>
  </si>
  <si>
    <t>196</t>
  </si>
  <si>
    <t>28375924</t>
  </si>
  <si>
    <t>deska EPS 200 do plochých střech a podlah λ=0,034 tl 80mm</t>
  </si>
  <si>
    <t>580397259</t>
  </si>
  <si>
    <t>197</t>
  </si>
  <si>
    <t>28376141</t>
  </si>
  <si>
    <t>klín izolační z pěnového polystyrenu EPS 100 spádový</t>
  </si>
  <si>
    <t>1567974879</t>
  </si>
  <si>
    <t>((12,175+9,09)/2*(29,48+30,757)/2+0,4*5,4-1,15*1,15*2)*(0,02+0,23)/2*1,05</t>
  </si>
  <si>
    <t>198</t>
  </si>
  <si>
    <t>713191132</t>
  </si>
  <si>
    <t>Montáž tepelné izolace stavebních konstrukcí - doplňky a konstrukční součásti podlah, stropů vrchem nebo střech překrytím fólií separační z PE</t>
  </si>
  <si>
    <t>-1129902430</t>
  </si>
  <si>
    <t>199</t>
  </si>
  <si>
    <t>28329042</t>
  </si>
  <si>
    <t>fólie PE separační či ochranná tl. 0,2mm</t>
  </si>
  <si>
    <t>1953460254</t>
  </si>
  <si>
    <t>216,34*1,15</t>
  </si>
  <si>
    <t>200</t>
  </si>
  <si>
    <t>998713101</t>
  </si>
  <si>
    <t>Přesun hmot pro izolace tepelné stanovený z hmotnosti přesunovaného materiálu vodorovná dopravní vzdálenost do 50 m v objektech výšky do 6 m</t>
  </si>
  <si>
    <t>2081231971</t>
  </si>
  <si>
    <t>763</t>
  </si>
  <si>
    <t>Konstrukce suché výstavby</t>
  </si>
  <si>
    <t>201</t>
  </si>
  <si>
    <t>763131411</t>
  </si>
  <si>
    <t>Podhled ze sádrokartonových desek  dvouvrstvá zavěšená spodní konstrukce z ocelových profilů CD, UD jednoduše opláštěná deskou standardní A, tl. 12,5 mm, bez TI</t>
  </si>
  <si>
    <t>-1062026550</t>
  </si>
  <si>
    <t>"mč.4.14" 2*(1+0,58)+2,75*(1,4+0,58)</t>
  </si>
  <si>
    <t>202</t>
  </si>
  <si>
    <t>763131451</t>
  </si>
  <si>
    <t>Podhled ze sádrokartonových desek  dvouvrstvá zavěšená spodní konstrukce z ocelových profilů CD, UD jednoduše opláštěná deskou impregnovanou H2, tl. 12,5 mm, bez TI</t>
  </si>
  <si>
    <t>936176949</t>
  </si>
  <si>
    <t>49,02-4,25</t>
  </si>
  <si>
    <t>203</t>
  </si>
  <si>
    <t>763131471</t>
  </si>
  <si>
    <t>Podhled ze sádrokartonových desek  dvouvrstvá zavěšená spodní konstrukce z ocelových profilů CD, UD jednoduše opláštěná deskou impregnovanou protipožární DFH2, tl. 12,5 mm, bez TI</t>
  </si>
  <si>
    <t>-377030091</t>
  </si>
  <si>
    <t>"EI 15 DP1"</t>
  </si>
  <si>
    <t>2,5*(1+0,7)</t>
  </si>
  <si>
    <t>204</t>
  </si>
  <si>
    <t>998763301</t>
  </si>
  <si>
    <t>Přesun hmot pro konstrukce montované z desek  sádrokartonových, sádrovláknitých, cementovláknitých nebo cementových stanovený z hmotnosti přesunovaného materiálu vodorovná dopravní vzdálenost do 50 m v objektech výšky do 6 m</t>
  </si>
  <si>
    <t>1123598162</t>
  </si>
  <si>
    <t>764</t>
  </si>
  <si>
    <t>Konstrukce klempířské</t>
  </si>
  <si>
    <t>205</t>
  </si>
  <si>
    <t>764212635</t>
  </si>
  <si>
    <t>Oplechování střešních prvků z pozinkovaného plechu s povrchovou úpravou štítu závětrnou lištou rš 400 mm</t>
  </si>
  <si>
    <t>94339176</t>
  </si>
  <si>
    <t>"K07" 63,2</t>
  </si>
  <si>
    <t>206</t>
  </si>
  <si>
    <t>764213641</t>
  </si>
  <si>
    <t>Oplechování střešních prvků z pozinkovaného plechu s povrchovou úpravou střešní dilatace vícedílná rš 900 mm</t>
  </si>
  <si>
    <t>-123779516</t>
  </si>
  <si>
    <t>"K04" 7</t>
  </si>
  <si>
    <t>207</t>
  </si>
  <si>
    <t>764518621</t>
  </si>
  <si>
    <t>Svod z pozinkovaného plechu s upraveným povrchem včetně objímek, kolen a odskoků kruhový, průměru do 90 mm</t>
  </si>
  <si>
    <t>-665741439</t>
  </si>
  <si>
    <t>"K06" 13,7</t>
  </si>
  <si>
    <t>208</t>
  </si>
  <si>
    <t>998764101</t>
  </si>
  <si>
    <t>Přesun hmot pro konstrukce klempířské stanovený z hmotnosti přesunovaného materiálu vodorovná dopravní vzdálenost do 50 m v objektech výšky do 6 m</t>
  </si>
  <si>
    <t>-627191212</t>
  </si>
  <si>
    <t>766</t>
  </si>
  <si>
    <t>Konstrukce truhlářské</t>
  </si>
  <si>
    <t>209</t>
  </si>
  <si>
    <t>76600-001L</t>
  </si>
  <si>
    <t>T01L  M+D dveře 900/2100mm vč. kování, doplňků, povrchové úpravy, kompletní provedení dle PD</t>
  </si>
  <si>
    <t>-871813266</t>
  </si>
  <si>
    <t>210</t>
  </si>
  <si>
    <t>76600-001P</t>
  </si>
  <si>
    <t>T01P  M+D dveře 900/2100mm vč. kování, doplňků, povrchové úpravy, kompletní provedení dle PD</t>
  </si>
  <si>
    <t>-1254495753</t>
  </si>
  <si>
    <t>211</t>
  </si>
  <si>
    <t>76600-002L</t>
  </si>
  <si>
    <t>T02L  M+D dveře 900/2100mm vč. kování, doplňků, povrchové úpravy, kompletní provedení dle PD</t>
  </si>
  <si>
    <t>-1783084220</t>
  </si>
  <si>
    <t>212</t>
  </si>
  <si>
    <t>76600-002P</t>
  </si>
  <si>
    <t>T02P  M+D dveře 900/2100mm vč. kování, doplňků, povrchové úpravy, kompletní provedení dle PD</t>
  </si>
  <si>
    <t>1235461187</t>
  </si>
  <si>
    <t>213</t>
  </si>
  <si>
    <t>76600-003L</t>
  </si>
  <si>
    <t>T03L  M+D dveře 700/2100mm vč. kování, doplňků, povrchové úpravy, kompletní provedení dle PD</t>
  </si>
  <si>
    <t>-1018745839</t>
  </si>
  <si>
    <t>214</t>
  </si>
  <si>
    <t>76600-003P</t>
  </si>
  <si>
    <t>T03P  M+D dveře 700/2100mm vč. kování, doplňků, povrchové úpravy, kompletní provedení dle PD</t>
  </si>
  <si>
    <t>-1668797330</t>
  </si>
  <si>
    <t>215</t>
  </si>
  <si>
    <t>76600-004L</t>
  </si>
  <si>
    <t>T04L  M+D dveře 800/2100mm vč. kování, doplňků, povrchové úpravy, kompletní provedení dle PD</t>
  </si>
  <si>
    <t>467586490</t>
  </si>
  <si>
    <t>216</t>
  </si>
  <si>
    <t>76600-005L</t>
  </si>
  <si>
    <t>T05L  M+D dveře 900/2100mm vč. kování, doplňků, povrchové úpravy, kompletní provedení dle PD</t>
  </si>
  <si>
    <t>-1060575612</t>
  </si>
  <si>
    <t>217</t>
  </si>
  <si>
    <t>76600-006P</t>
  </si>
  <si>
    <t>T06P  M+D dveře 800/2100mm vč. kování, doplňků, povrchové úpravy, kompletní provedení dle PD</t>
  </si>
  <si>
    <t>-1195586719</t>
  </si>
  <si>
    <t>218</t>
  </si>
  <si>
    <t>76600-007</t>
  </si>
  <si>
    <t>T07  M+D pult informačního centra vč. kotvení, doplňků, povrchové úpravy, kompletní provedení dle PD</t>
  </si>
  <si>
    <t>-2050680184</t>
  </si>
  <si>
    <t>219</t>
  </si>
  <si>
    <t>76600-008</t>
  </si>
  <si>
    <t>T08  M+D kuchyňská linka vč. kotvení, spotřebičů, doplňků, povrchové úpravy, kompletní provedení dle PD</t>
  </si>
  <si>
    <t>-377499468</t>
  </si>
  <si>
    <t>220</t>
  </si>
  <si>
    <t>76600-009</t>
  </si>
  <si>
    <t>T09  M+D police 1640x300x36mm (6ks) vč. kotvení, doplňků, povrchové úpravy, kompletní provedení dle PD</t>
  </si>
  <si>
    <t>1360856983</t>
  </si>
  <si>
    <t>767</t>
  </si>
  <si>
    <t>Konstrukce zámečnické</t>
  </si>
  <si>
    <t>221</t>
  </si>
  <si>
    <t>76700-003</t>
  </si>
  <si>
    <t>Z03  M+D AL sloupkovo příčková fasáda s dveřmi 2100x3200mm, vč. kotvení, kování, doplňků, povrchové úpravy, kompletní provedení dle PD</t>
  </si>
  <si>
    <t>1282579418</t>
  </si>
  <si>
    <t>222</t>
  </si>
  <si>
    <t>76700-004</t>
  </si>
  <si>
    <t>Z04  M+D AL sloupkovo příčková fasáda s dveřmi, vč. kotvení, kování, doplňků, povrchové úpravy, kompletní provedení dle PD</t>
  </si>
  <si>
    <t>-164165829</t>
  </si>
  <si>
    <t>24,56*3,47</t>
  </si>
  <si>
    <t>223</t>
  </si>
  <si>
    <t>76700-013</t>
  </si>
  <si>
    <t>Z13  M+D úchyt pro žebřík, vč. kotvení, kování, povrchové úpravy, doplňků, kompletní provedení dle PD</t>
  </si>
  <si>
    <t>561161960</t>
  </si>
  <si>
    <t>224</t>
  </si>
  <si>
    <t>76700-014a</t>
  </si>
  <si>
    <t>Z14a  M+D čistící rohož venkovní /rohož z dural. profilů) 3100x1500mm, vč. ocel. rámu, podklad. betonu, kotvení, kování, povrchové úpravy, doplňků, kompletní provedení dle PD</t>
  </si>
  <si>
    <t>1209682990</t>
  </si>
  <si>
    <t>225</t>
  </si>
  <si>
    <t>76700-014b</t>
  </si>
  <si>
    <t>Z14b  M+D čistící rohož venkovní /rohož z dural. profilů) 3000x1500mm, vč. ocel. rámu, podklad. betonu, kotvení, kování, povrchové úpravy, doplňků, kompletní provedení dle PD</t>
  </si>
  <si>
    <t>1872324504</t>
  </si>
  <si>
    <t>226</t>
  </si>
  <si>
    <t>76700-021</t>
  </si>
  <si>
    <t>Z21  M+D ocelové rámy pro VZT jednotky, vč. kotvení, kování, povrchové úpravy, doplňků, kompletní provedení dle PD</t>
  </si>
  <si>
    <t>1976564189</t>
  </si>
  <si>
    <t>227</t>
  </si>
  <si>
    <t>76700-022</t>
  </si>
  <si>
    <t>Z22  M+D opláštění VZT jednotek liniovými systémovými žaluziemi tvaru C, vč. kotvení, povrchové úpravy, kompletní provedení dle PD</t>
  </si>
  <si>
    <t>-822622461</t>
  </si>
  <si>
    <t>228</t>
  </si>
  <si>
    <t>76700-022a</t>
  </si>
  <si>
    <t>Z22a  M+D ocelová kce pro opláštění VZT jednotek liniovými systémovými žaluziemi tvaru C, vč. kotvení, povrchové úpravy, kompletní provedení dle PD</t>
  </si>
  <si>
    <t>-1437524451</t>
  </si>
  <si>
    <t>229</t>
  </si>
  <si>
    <t>76700-023</t>
  </si>
  <si>
    <t>Z23  M+D opláštění VZT jednotek liniovými systémovými žaluziemi tvaru C, vč. kotvení, povrchové úpravy, kompletní provedení dle PD</t>
  </si>
  <si>
    <t>915730327</t>
  </si>
  <si>
    <t>230</t>
  </si>
  <si>
    <t>76700-023a</t>
  </si>
  <si>
    <t>Z23a  M+D ocelová kce pro opláštění VZT jednotek liniovými systémovými žaluziemi tvaru C, vč. kotvení, povrchové úpravy, kompletní provedení dle PD</t>
  </si>
  <si>
    <t>-113937737</t>
  </si>
  <si>
    <t>231</t>
  </si>
  <si>
    <t>76700-034</t>
  </si>
  <si>
    <t>Z34  M+D L profil 80/6x80/6+350/6mm, vč. kotvení, kování, povrchové úpravy, doplňků, kompletní provedení dle PD</t>
  </si>
  <si>
    <t>-1975226879</t>
  </si>
  <si>
    <t>232</t>
  </si>
  <si>
    <t>76700-2001</t>
  </si>
  <si>
    <t>M+D kovový podhled z tahokovu, vč. nosné kce, kotvení, povrchové úpravy, doplňků, kompletní provedení</t>
  </si>
  <si>
    <t>9276952</t>
  </si>
  <si>
    <t>233</t>
  </si>
  <si>
    <t>76710-1002</t>
  </si>
  <si>
    <t>M+D ocelový sloup S1.2 a S1.3, vč.kotvení a povrchové úpravy</t>
  </si>
  <si>
    <t>-1569546830</t>
  </si>
  <si>
    <t>1178,6-257,904</t>
  </si>
  <si>
    <t>234</t>
  </si>
  <si>
    <t>998767101</t>
  </si>
  <si>
    <t>Přesun hmot pro zámečnické konstrukce  stanovený z hmotnosti přesunovaného materiálu vodorovná dopravní vzdálenost do 50 m v objektech výšky do 6 m</t>
  </si>
  <si>
    <t>175980663</t>
  </si>
  <si>
    <t>777</t>
  </si>
  <si>
    <t>Podlahy lité</t>
  </si>
  <si>
    <t>235</t>
  </si>
  <si>
    <t>77700-000</t>
  </si>
  <si>
    <t xml:space="preserve">Epoxidový podlahový systém tl. 6mm, strojně hlazený plastbeton se směsí přírodních křemičitých písků, vč. dilatací, vodorovného doprav.značení, znaků invalidy, kompletní provedení dle PD  </t>
  </si>
  <si>
    <t>1541560600</t>
  </si>
  <si>
    <t>236</t>
  </si>
  <si>
    <t>77700-003</t>
  </si>
  <si>
    <t>M+S sokl epoxidový h=55mm s fabionem</t>
  </si>
  <si>
    <t>791671387</t>
  </si>
  <si>
    <t>781</t>
  </si>
  <si>
    <t>Dokončovací práce - obklady</t>
  </si>
  <si>
    <t>237</t>
  </si>
  <si>
    <t>781474154</t>
  </si>
  <si>
    <t>Montáž obkladů vnitřních stěn z dlaždic keramických lepených flexibilním lepidlem velkoformátových hladkých přes 4 do 6 ks/m2</t>
  </si>
  <si>
    <t>-1100073971</t>
  </si>
  <si>
    <t>238</t>
  </si>
  <si>
    <t>59761001</t>
  </si>
  <si>
    <t>obklad velkoformátový keramický 600x300x10mm</t>
  </si>
  <si>
    <t>127736350</t>
  </si>
  <si>
    <t>237,374*1,1</t>
  </si>
  <si>
    <t>239</t>
  </si>
  <si>
    <t>998781101</t>
  </si>
  <si>
    <t>Přesun hmot pro obklady keramické  stanovený z hmotnosti přesunovaného materiálu vodorovná dopravní vzdálenost do 50 m v objektech výšky do 6 m</t>
  </si>
  <si>
    <t>-1577599330</t>
  </si>
  <si>
    <t>783</t>
  </si>
  <si>
    <t>Dokončovací práce - nátěry</t>
  </si>
  <si>
    <t>240</t>
  </si>
  <si>
    <t>783826605</t>
  </si>
  <si>
    <t>Hydrofobizační nátěr omítek silikonový, transparentní, povrchů hladkých betonových povrchů nebo povrchů z desek na bázi dřeva (dřevovláknitých apod.)</t>
  </si>
  <si>
    <t>-607736188</t>
  </si>
  <si>
    <t>"stropy" 37,53+14,69+90,84</t>
  </si>
  <si>
    <t>"sloupy" (0,4+0,35+0,4)*3,2*7</t>
  </si>
  <si>
    <t>"loubí+atika"3,6*24,264+27,864*0,8</t>
  </si>
  <si>
    <t>784</t>
  </si>
  <si>
    <t>Dokončovací práce - malby a tapety</t>
  </si>
  <si>
    <t>241</t>
  </si>
  <si>
    <t>784181121</t>
  </si>
  <si>
    <t>Penetrace podkladu jednonásobná hloubková v místnostech výšky do 3,80 m</t>
  </si>
  <si>
    <t>127409990</t>
  </si>
  <si>
    <t>"omítky"</t>
  </si>
  <si>
    <t>(213,18-17,04)*3,35+17,04*3,45-2,325*3,45-13,7*3,1+(2,05*3,2*2)*0,3*2-237,374</t>
  </si>
  <si>
    <t>"SDK" 49,02</t>
  </si>
  <si>
    <t>242</t>
  </si>
  <si>
    <t>784221101</t>
  </si>
  <si>
    <t>Malby z malířských směsí otěruvzdorných za sucha dvojnásobné, bílé za sucha otěruvzdorné dobře v místnostech výšky do 3,80 m</t>
  </si>
  <si>
    <t>-1381538143</t>
  </si>
  <si>
    <t>8,8+15,476</t>
  </si>
  <si>
    <t>"SDK" 49,02+8,605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</si>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</sst>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6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4" fillId="0" borderId="20" xfId="0" applyFont="1" applyBorder="1" applyAlignment="1" applyProtection="1">
      <alignment horizontal="center" vertical="center"/>
      <protection locked="0"/>
    </xf>
    <xf numFmtId="49" fontId="24" fillId="0" borderId="20" xfId="0" applyNumberFormat="1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167" fontId="24" fillId="0" borderId="20" xfId="0" applyNumberFormat="1" applyFont="1" applyBorder="1" applyAlignment="1" applyProtection="1">
      <alignment vertical="center"/>
      <protection locked="0"/>
    </xf>
    <xf numFmtId="4" fontId="24" fillId="2" borderId="20" xfId="0" applyNumberFormat="1" applyFont="1" applyFill="1" applyBorder="1" applyAlignment="1" applyProtection="1">
      <alignment vertical="center"/>
      <protection locked="0"/>
    </xf>
    <xf numFmtId="4" fontId="24" fillId="0" borderId="20" xfId="0" applyNumberFormat="1" applyFont="1" applyBorder="1" applyAlignment="1" applyProtection="1">
      <alignment vertical="center"/>
      <protection locked="0"/>
    </xf>
    <xf numFmtId="0" fontId="25" fillId="0" borderId="3" xfId="0" applyFont="1" applyBorder="1" applyAlignment="1">
      <alignment vertical="center"/>
    </xf>
    <xf numFmtId="0" fontId="24" fillId="2" borderId="18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0" fontId="22" fillId="0" borderId="2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2:BM678"/>
  <sheetViews>
    <sheetView showGridLines="0" tabSelected="1" topLeftCell="A614" workbookViewId="0">
      <selection activeCell="W619" sqref="W619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11.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65" t="s">
        <v>0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63" t="s">
        <v>1279</v>
      </c>
      <c r="F7" s="164"/>
      <c r="G7" s="164"/>
      <c r="H7" s="164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26.45" customHeight="1" x14ac:dyDescent="0.2">
      <c r="A9" s="10"/>
      <c r="B9" s="11"/>
      <c r="C9" s="10"/>
      <c r="D9" s="10"/>
      <c r="E9" s="161" t="s">
        <v>8</v>
      </c>
      <c r="F9" s="162"/>
      <c r="G9" s="162"/>
      <c r="H9" s="162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1280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1281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67" t="s">
        <v>1281</v>
      </c>
      <c r="F18" s="168"/>
      <c r="G18" s="168"/>
      <c r="H18" s="168"/>
      <c r="I18" s="16" t="s">
        <v>17</v>
      </c>
      <c r="J18" s="18" t="s">
        <v>1281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69" t="s">
        <v>10</v>
      </c>
      <c r="F27" s="169"/>
      <c r="G27" s="169"/>
      <c r="H27" s="169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ROUND(J137,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ROUND((SUM(BE137:BE677)),  2)</f>
        <v>0</v>
      </c>
      <c r="G33" s="10"/>
      <c r="H33" s="10"/>
      <c r="I33" s="32">
        <v>0.21</v>
      </c>
      <c r="J33" s="31">
        <f>ROUND(((SUM(BE137:BE677))*I33),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ROUND((SUM(BF137:BF677)),  2)</f>
        <v>0</v>
      </c>
      <c r="G34" s="10"/>
      <c r="H34" s="10"/>
      <c r="I34" s="32">
        <v>0.15</v>
      </c>
      <c r="J34" s="31">
        <f>ROUND(((SUM(BF137:BF677))*I34),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ROUND((SUM(BG137:BG677)),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ROUND((SUM(BH137:BH677)),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ROUND((SUM(BI137:BI677)),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63" t="str">
        <f>E7</f>
        <v>Parkovací dům Havlíčkova 1, Kroměříž</v>
      </c>
      <c r="F85" s="164"/>
      <c r="G85" s="164"/>
      <c r="H85" s="164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26.45" customHeight="1" x14ac:dyDescent="0.2">
      <c r="A87" s="10"/>
      <c r="B87" s="11"/>
      <c r="C87" s="10"/>
      <c r="D87" s="10"/>
      <c r="E87" s="161" t="str">
        <f>E9</f>
        <v>101.3 - SO101.3 - hromadná garáž - informační centrum</v>
      </c>
      <c r="F87" s="162"/>
      <c r="G87" s="162"/>
      <c r="H87" s="162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J137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2:12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J138</f>
        <v>0</v>
      </c>
      <c r="L97" s="63"/>
    </row>
    <row r="98" spans="2:12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J139</f>
        <v>0</v>
      </c>
      <c r="L98" s="69"/>
    </row>
    <row r="99" spans="2:12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J164</f>
        <v>0</v>
      </c>
      <c r="L99" s="69"/>
    </row>
    <row r="100" spans="2:12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J231</f>
        <v>0</v>
      </c>
      <c r="L100" s="69"/>
    </row>
    <row r="101" spans="2:12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J276</f>
        <v>0</v>
      </c>
      <c r="L101" s="69"/>
    </row>
    <row r="102" spans="2:12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J313</f>
        <v>0</v>
      </c>
      <c r="L102" s="69"/>
    </row>
    <row r="103" spans="2:12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J390</f>
        <v>0</v>
      </c>
      <c r="L103" s="69"/>
    </row>
    <row r="104" spans="2:12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J409</f>
        <v>0</v>
      </c>
      <c r="L104" s="69"/>
    </row>
    <row r="105" spans="2:12" s="68" customFormat="1" ht="19.899999999999999" customHeight="1" x14ac:dyDescent="0.2">
      <c r="B105" s="69"/>
      <c r="D105" s="70" t="s">
        <v>54</v>
      </c>
      <c r="E105" s="71"/>
      <c r="F105" s="71"/>
      <c r="G105" s="71"/>
      <c r="H105" s="71"/>
      <c r="I105" s="72"/>
      <c r="J105" s="73">
        <f>J456</f>
        <v>0</v>
      </c>
      <c r="L105" s="69"/>
    </row>
    <row r="106" spans="2:12" s="62" customFormat="1" ht="24.95" customHeight="1" x14ac:dyDescent="0.2">
      <c r="B106" s="63"/>
      <c r="D106" s="64" t="s">
        <v>55</v>
      </c>
      <c r="E106" s="65"/>
      <c r="F106" s="65"/>
      <c r="G106" s="65"/>
      <c r="H106" s="65"/>
      <c r="I106" s="66"/>
      <c r="J106" s="67">
        <f>J458</f>
        <v>0</v>
      </c>
      <c r="L106" s="63"/>
    </row>
    <row r="107" spans="2:12" s="68" customFormat="1" ht="19.899999999999999" customHeight="1" x14ac:dyDescent="0.2">
      <c r="B107" s="69"/>
      <c r="D107" s="70" t="s">
        <v>56</v>
      </c>
      <c r="E107" s="71"/>
      <c r="F107" s="71"/>
      <c r="G107" s="71"/>
      <c r="H107" s="71"/>
      <c r="I107" s="72"/>
      <c r="J107" s="73">
        <f>J459</f>
        <v>0</v>
      </c>
      <c r="L107" s="69"/>
    </row>
    <row r="108" spans="2:12" s="68" customFormat="1" ht="19.899999999999999" customHeight="1" x14ac:dyDescent="0.2">
      <c r="B108" s="69"/>
      <c r="D108" s="70" t="s">
        <v>57</v>
      </c>
      <c r="E108" s="71"/>
      <c r="F108" s="71"/>
      <c r="G108" s="71"/>
      <c r="H108" s="71"/>
      <c r="I108" s="72"/>
      <c r="J108" s="73">
        <f>J494</f>
        <v>0</v>
      </c>
      <c r="L108" s="69"/>
    </row>
    <row r="109" spans="2:12" s="68" customFormat="1" ht="19.899999999999999" customHeight="1" x14ac:dyDescent="0.2">
      <c r="B109" s="69"/>
      <c r="D109" s="70" t="s">
        <v>58</v>
      </c>
      <c r="E109" s="71"/>
      <c r="F109" s="71"/>
      <c r="G109" s="71"/>
      <c r="H109" s="71"/>
      <c r="I109" s="72"/>
      <c r="J109" s="73">
        <f>J562</f>
        <v>0</v>
      </c>
      <c r="L109" s="69"/>
    </row>
    <row r="110" spans="2:12" s="68" customFormat="1" ht="19.899999999999999" customHeight="1" x14ac:dyDescent="0.2">
      <c r="B110" s="69"/>
      <c r="D110" s="70" t="s">
        <v>59</v>
      </c>
      <c r="E110" s="71"/>
      <c r="F110" s="71"/>
      <c r="G110" s="71"/>
      <c r="H110" s="71"/>
      <c r="I110" s="72"/>
      <c r="J110" s="73">
        <f>J595</f>
        <v>0</v>
      </c>
      <c r="L110" s="69"/>
    </row>
    <row r="111" spans="2:12" s="68" customFormat="1" ht="19.899999999999999" customHeight="1" x14ac:dyDescent="0.2">
      <c r="B111" s="69"/>
      <c r="D111" s="70" t="s">
        <v>60</v>
      </c>
      <c r="E111" s="71"/>
      <c r="F111" s="71"/>
      <c r="G111" s="71"/>
      <c r="H111" s="71"/>
      <c r="I111" s="72"/>
      <c r="J111" s="73">
        <f>J604</f>
        <v>0</v>
      </c>
      <c r="L111" s="69"/>
    </row>
    <row r="112" spans="2:12" s="68" customFormat="1" ht="19.899999999999999" customHeight="1" x14ac:dyDescent="0.2">
      <c r="B112" s="69"/>
      <c r="D112" s="70" t="s">
        <v>61</v>
      </c>
      <c r="E112" s="71"/>
      <c r="F112" s="71"/>
      <c r="G112" s="71"/>
      <c r="H112" s="71"/>
      <c r="I112" s="72"/>
      <c r="J112" s="73">
        <f>J613</f>
        <v>0</v>
      </c>
      <c r="L112" s="69"/>
    </row>
    <row r="113" spans="1:31" s="68" customFormat="1" ht="19.899999999999999" customHeight="1" x14ac:dyDescent="0.2">
      <c r="B113" s="69"/>
      <c r="D113" s="70" t="s">
        <v>62</v>
      </c>
      <c r="E113" s="71"/>
      <c r="F113" s="71"/>
      <c r="G113" s="71"/>
      <c r="H113" s="71"/>
      <c r="I113" s="72"/>
      <c r="J113" s="73">
        <f>J626</f>
        <v>0</v>
      </c>
      <c r="L113" s="69"/>
    </row>
    <row r="114" spans="1:31" s="68" customFormat="1" ht="19.899999999999999" customHeight="1" x14ac:dyDescent="0.2">
      <c r="B114" s="69"/>
      <c r="D114" s="70" t="s">
        <v>63</v>
      </c>
      <c r="E114" s="71"/>
      <c r="F114" s="71"/>
      <c r="G114" s="71"/>
      <c r="H114" s="71"/>
      <c r="I114" s="72"/>
      <c r="J114" s="73">
        <f>J644</f>
        <v>0</v>
      </c>
      <c r="L114" s="69"/>
    </row>
    <row r="115" spans="1:31" s="68" customFormat="1" ht="19.899999999999999" customHeight="1" x14ac:dyDescent="0.2">
      <c r="B115" s="69"/>
      <c r="D115" s="70" t="s">
        <v>64</v>
      </c>
      <c r="E115" s="71"/>
      <c r="F115" s="71"/>
      <c r="G115" s="71"/>
      <c r="H115" s="71"/>
      <c r="I115" s="72"/>
      <c r="J115" s="73">
        <f>J648</f>
        <v>0</v>
      </c>
      <c r="L115" s="69"/>
    </row>
    <row r="116" spans="1:31" s="68" customFormat="1" ht="19.899999999999999" customHeight="1" x14ac:dyDescent="0.2">
      <c r="B116" s="69"/>
      <c r="D116" s="70" t="s">
        <v>65</v>
      </c>
      <c r="E116" s="71"/>
      <c r="F116" s="71"/>
      <c r="G116" s="71"/>
      <c r="H116" s="71"/>
      <c r="I116" s="72"/>
      <c r="J116" s="73">
        <f>J659</f>
        <v>0</v>
      </c>
      <c r="L116" s="69"/>
    </row>
    <row r="117" spans="1:31" s="68" customFormat="1" ht="19.899999999999999" customHeight="1" x14ac:dyDescent="0.2">
      <c r="B117" s="69"/>
      <c r="D117" s="70" t="s">
        <v>66</v>
      </c>
      <c r="E117" s="71"/>
      <c r="F117" s="71"/>
      <c r="G117" s="71"/>
      <c r="H117" s="71"/>
      <c r="I117" s="72"/>
      <c r="J117" s="73">
        <f>J665</f>
        <v>0</v>
      </c>
      <c r="L117" s="69"/>
    </row>
    <row r="118" spans="1:31" s="14" customFormat="1" ht="21.75" customHeight="1" x14ac:dyDescent="0.2">
      <c r="A118" s="10"/>
      <c r="B118" s="11"/>
      <c r="C118" s="10"/>
      <c r="D118" s="10"/>
      <c r="E118" s="10"/>
      <c r="F118" s="10"/>
      <c r="G118" s="10"/>
      <c r="H118" s="10"/>
      <c r="I118" s="12"/>
      <c r="J118" s="10"/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31" s="14" customFormat="1" ht="6.95" customHeight="1" x14ac:dyDescent="0.2">
      <c r="A119" s="10"/>
      <c r="B119" s="51"/>
      <c r="C119" s="52"/>
      <c r="D119" s="52"/>
      <c r="E119" s="52"/>
      <c r="F119" s="52"/>
      <c r="G119" s="52"/>
      <c r="H119" s="52"/>
      <c r="I119" s="53"/>
      <c r="J119" s="52"/>
      <c r="K119" s="52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3" spans="1:31" s="14" customFormat="1" ht="6.95" customHeight="1" x14ac:dyDescent="0.2">
      <c r="A123" s="10"/>
      <c r="B123" s="54"/>
      <c r="C123" s="55"/>
      <c r="D123" s="55"/>
      <c r="E123" s="55"/>
      <c r="F123" s="55"/>
      <c r="G123" s="55"/>
      <c r="H123" s="55"/>
      <c r="I123" s="56"/>
      <c r="J123" s="55"/>
      <c r="K123" s="55"/>
      <c r="L123" s="1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1:31" s="14" customFormat="1" ht="24.95" customHeight="1" x14ac:dyDescent="0.2">
      <c r="A124" s="10"/>
      <c r="B124" s="11"/>
      <c r="C124" s="7" t="s">
        <v>67</v>
      </c>
      <c r="D124" s="10"/>
      <c r="E124" s="10"/>
      <c r="F124" s="10"/>
      <c r="G124" s="10"/>
      <c r="H124" s="10"/>
      <c r="I124" s="12"/>
      <c r="J124" s="10"/>
      <c r="K124" s="10"/>
      <c r="L124" s="1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1:31" s="14" customFormat="1" ht="6.95" customHeight="1" x14ac:dyDescent="0.2">
      <c r="A125" s="10"/>
      <c r="B125" s="11"/>
      <c r="C125" s="10"/>
      <c r="D125" s="10"/>
      <c r="E125" s="10"/>
      <c r="F125" s="10"/>
      <c r="G125" s="10"/>
      <c r="H125" s="10"/>
      <c r="I125" s="12"/>
      <c r="J125" s="10"/>
      <c r="K125" s="10"/>
      <c r="L125" s="1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pans="1:31" s="14" customFormat="1" ht="12" customHeight="1" x14ac:dyDescent="0.2">
      <c r="A126" s="10"/>
      <c r="B126" s="11"/>
      <c r="C126" s="9" t="s">
        <v>6</v>
      </c>
      <c r="D126" s="10"/>
      <c r="E126" s="10"/>
      <c r="F126" s="10"/>
      <c r="G126" s="10"/>
      <c r="H126" s="10"/>
      <c r="I126" s="12"/>
      <c r="J126" s="10"/>
      <c r="K126" s="10"/>
      <c r="L126" s="1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pans="1:31" s="14" customFormat="1" ht="14.45" customHeight="1" x14ac:dyDescent="0.2">
      <c r="A127" s="10"/>
      <c r="B127" s="11"/>
      <c r="C127" s="10"/>
      <c r="D127" s="10"/>
      <c r="E127" s="163" t="str">
        <f>E7</f>
        <v>Parkovací dům Havlíčkova 1, Kroměříž</v>
      </c>
      <c r="F127" s="164"/>
      <c r="G127" s="164"/>
      <c r="H127" s="164"/>
      <c r="I127" s="12"/>
      <c r="J127" s="10"/>
      <c r="K127" s="10"/>
      <c r="L127" s="1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pans="1:31" s="14" customFormat="1" ht="12" customHeight="1" x14ac:dyDescent="0.2">
      <c r="A128" s="10"/>
      <c r="B128" s="11"/>
      <c r="C128" s="9" t="s">
        <v>7</v>
      </c>
      <c r="D128" s="10"/>
      <c r="E128" s="10"/>
      <c r="F128" s="10"/>
      <c r="G128" s="10"/>
      <c r="H128" s="10"/>
      <c r="I128" s="12"/>
      <c r="J128" s="10"/>
      <c r="K128" s="10"/>
      <c r="L128" s="1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pans="1:65" s="14" customFormat="1" ht="26.45" customHeight="1" x14ac:dyDescent="0.2">
      <c r="A129" s="10"/>
      <c r="B129" s="11"/>
      <c r="C129" s="10"/>
      <c r="D129" s="10"/>
      <c r="E129" s="161" t="str">
        <f>E9</f>
        <v>101.3 - SO101.3 - hromadná garáž - informační centrum</v>
      </c>
      <c r="F129" s="162"/>
      <c r="G129" s="162"/>
      <c r="H129" s="162"/>
      <c r="I129" s="12"/>
      <c r="J129" s="10"/>
      <c r="K129" s="10"/>
      <c r="L129" s="1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pans="1:65" s="14" customFormat="1" ht="6.95" customHeight="1" x14ac:dyDescent="0.2">
      <c r="A130" s="10"/>
      <c r="B130" s="11"/>
      <c r="C130" s="10"/>
      <c r="D130" s="10"/>
      <c r="E130" s="10"/>
      <c r="F130" s="10"/>
      <c r="G130" s="10"/>
      <c r="H130" s="10"/>
      <c r="I130" s="12"/>
      <c r="J130" s="10"/>
      <c r="K130" s="10"/>
      <c r="L130" s="13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pans="1:65" s="14" customFormat="1" ht="12" customHeight="1" x14ac:dyDescent="0.2">
      <c r="A131" s="10"/>
      <c r="B131" s="11"/>
      <c r="C131" s="9" t="s">
        <v>12</v>
      </c>
      <c r="D131" s="10"/>
      <c r="E131" s="10"/>
      <c r="F131" s="15" t="str">
        <f>F12</f>
        <v xml:space="preserve"> </v>
      </c>
      <c r="G131" s="10"/>
      <c r="H131" s="10"/>
      <c r="I131" s="16" t="s">
        <v>14</v>
      </c>
      <c r="J131" s="17" t="str">
        <f>IF(J12="","",J12)</f>
        <v>3. 7. 2019</v>
      </c>
      <c r="K131" s="10"/>
      <c r="L131" s="13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pans="1:65" s="14" customFormat="1" ht="6.95" customHeight="1" x14ac:dyDescent="0.2">
      <c r="A132" s="10"/>
      <c r="B132" s="11"/>
      <c r="C132" s="10"/>
      <c r="D132" s="10"/>
      <c r="E132" s="10"/>
      <c r="F132" s="10"/>
      <c r="G132" s="10"/>
      <c r="H132" s="10"/>
      <c r="I132" s="12"/>
      <c r="J132" s="10"/>
      <c r="K132" s="10"/>
      <c r="L132" s="13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pans="1:65" s="14" customFormat="1" ht="15.6" customHeight="1" x14ac:dyDescent="0.2">
      <c r="A133" s="10"/>
      <c r="B133" s="11"/>
      <c r="C133" s="9" t="s">
        <v>15</v>
      </c>
      <c r="D133" s="10"/>
      <c r="E133" s="10"/>
      <c r="F133" s="15" t="str">
        <f>E15</f>
        <v xml:space="preserve"> </v>
      </c>
      <c r="G133" s="10"/>
      <c r="H133" s="10"/>
      <c r="I133" s="16" t="s">
        <v>19</v>
      </c>
      <c r="J133" s="57" t="str">
        <f>E21</f>
        <v xml:space="preserve"> </v>
      </c>
      <c r="K133" s="10"/>
      <c r="L133" s="13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pans="1:65" s="14" customFormat="1" ht="15.6" customHeight="1" x14ac:dyDescent="0.2">
      <c r="A134" s="10"/>
      <c r="B134" s="11"/>
      <c r="C134" s="9" t="s">
        <v>18</v>
      </c>
      <c r="D134" s="10"/>
      <c r="E134" s="10"/>
      <c r="F134" s="15" t="str">
        <f>IF(E18="","",E18)</f>
        <v>Vyplň údaj</v>
      </c>
      <c r="G134" s="10"/>
      <c r="H134" s="10"/>
      <c r="I134" s="16" t="s">
        <v>20</v>
      </c>
      <c r="J134" s="57" t="str">
        <f>E24</f>
        <v xml:space="preserve"> </v>
      </c>
      <c r="K134" s="10"/>
      <c r="L134" s="13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pans="1:65" s="14" customFormat="1" ht="10.35" customHeight="1" x14ac:dyDescent="0.2">
      <c r="A135" s="10"/>
      <c r="B135" s="11"/>
      <c r="C135" s="10"/>
      <c r="D135" s="10"/>
      <c r="E135" s="10"/>
      <c r="F135" s="10"/>
      <c r="G135" s="10"/>
      <c r="H135" s="10"/>
      <c r="I135" s="12"/>
      <c r="J135" s="10"/>
      <c r="K135" s="10"/>
      <c r="L135" s="13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pans="1:65" s="84" customFormat="1" ht="29.25" customHeight="1" x14ac:dyDescent="0.2">
      <c r="A136" s="74"/>
      <c r="B136" s="75"/>
      <c r="C136" s="76" t="s">
        <v>68</v>
      </c>
      <c r="D136" s="77" t="s">
        <v>69</v>
      </c>
      <c r="E136" s="77" t="s">
        <v>70</v>
      </c>
      <c r="F136" s="77" t="s">
        <v>71</v>
      </c>
      <c r="G136" s="77" t="s">
        <v>72</v>
      </c>
      <c r="H136" s="77" t="s">
        <v>73</v>
      </c>
      <c r="I136" s="78" t="s">
        <v>74</v>
      </c>
      <c r="J136" s="77" t="s">
        <v>43</v>
      </c>
      <c r="K136" s="79" t="s">
        <v>75</v>
      </c>
      <c r="L136" s="80"/>
      <c r="M136" s="81" t="s">
        <v>10</v>
      </c>
      <c r="N136" s="82" t="s">
        <v>26</v>
      </c>
      <c r="O136" s="82" t="s">
        <v>76</v>
      </c>
      <c r="P136" s="82" t="s">
        <v>77</v>
      </c>
      <c r="Q136" s="82" t="s">
        <v>78</v>
      </c>
      <c r="R136" s="82" t="s">
        <v>79</v>
      </c>
      <c r="S136" s="82" t="s">
        <v>80</v>
      </c>
      <c r="T136" s="83" t="s">
        <v>81</v>
      </c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</row>
    <row r="137" spans="1:65" s="14" customFormat="1" ht="22.9" customHeight="1" x14ac:dyDescent="0.25">
      <c r="A137" s="10"/>
      <c r="B137" s="11"/>
      <c r="C137" s="85" t="s">
        <v>82</v>
      </c>
      <c r="D137" s="10"/>
      <c r="E137" s="10"/>
      <c r="F137" s="10"/>
      <c r="G137" s="10"/>
      <c r="H137" s="10"/>
      <c r="I137" s="12"/>
      <c r="J137" s="86">
        <f>BK137</f>
        <v>0</v>
      </c>
      <c r="K137" s="10"/>
      <c r="L137" s="11"/>
      <c r="M137" s="87"/>
      <c r="N137" s="88"/>
      <c r="O137" s="24"/>
      <c r="P137" s="89">
        <f>P138+P458</f>
        <v>0</v>
      </c>
      <c r="Q137" s="24"/>
      <c r="R137" s="89">
        <f>R138+R458</f>
        <v>1155.7208868899997</v>
      </c>
      <c r="S137" s="24"/>
      <c r="T137" s="90">
        <f>T138+T458</f>
        <v>0</v>
      </c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" t="s">
        <v>83</v>
      </c>
      <c r="AU137" s="2" t="s">
        <v>45</v>
      </c>
      <c r="BK137" s="91">
        <f>BK138+BK458</f>
        <v>0</v>
      </c>
    </row>
    <row r="138" spans="1:65" s="92" customFormat="1" ht="25.9" customHeight="1" x14ac:dyDescent="0.2">
      <c r="B138" s="93"/>
      <c r="D138" s="94" t="s">
        <v>83</v>
      </c>
      <c r="E138" s="95" t="s">
        <v>84</v>
      </c>
      <c r="F138" s="95" t="s">
        <v>84</v>
      </c>
      <c r="I138" s="96"/>
      <c r="J138" s="97">
        <f>BK138</f>
        <v>0</v>
      </c>
      <c r="L138" s="93"/>
      <c r="M138" s="98"/>
      <c r="N138" s="99"/>
      <c r="O138" s="99"/>
      <c r="P138" s="100">
        <f>P139+P164+P231+P276+P313+P390+P409+P456</f>
        <v>0</v>
      </c>
      <c r="Q138" s="99"/>
      <c r="R138" s="100">
        <f>R139+R164+R231+R276+R313+R390+R409+R456</f>
        <v>1110.0368249699998</v>
      </c>
      <c r="S138" s="99"/>
      <c r="T138" s="101">
        <f>T139+T164+T231+T276+T313+T390+T409+T456</f>
        <v>0</v>
      </c>
      <c r="AR138" s="94" t="s">
        <v>85</v>
      </c>
      <c r="AT138" s="102" t="s">
        <v>83</v>
      </c>
      <c r="AU138" s="102" t="s">
        <v>86</v>
      </c>
      <c r="AY138" s="94" t="s">
        <v>87</v>
      </c>
      <c r="BK138" s="103">
        <f>BK139+BK164+BK231+BK276+BK313+BK390+BK409+BK456</f>
        <v>0</v>
      </c>
    </row>
    <row r="139" spans="1:65" s="92" customFormat="1" ht="22.9" customHeight="1" x14ac:dyDescent="0.2">
      <c r="B139" s="93"/>
      <c r="D139" s="94" t="s">
        <v>83</v>
      </c>
      <c r="E139" s="104" t="s">
        <v>85</v>
      </c>
      <c r="F139" s="104" t="s">
        <v>88</v>
      </c>
      <c r="I139" s="96"/>
      <c r="J139" s="105">
        <f>BK139</f>
        <v>0</v>
      </c>
      <c r="L139" s="93"/>
      <c r="M139" s="98"/>
      <c r="N139" s="99"/>
      <c r="O139" s="99"/>
      <c r="P139" s="100">
        <f>SUM(P140:P163)</f>
        <v>0</v>
      </c>
      <c r="Q139" s="99"/>
      <c r="R139" s="100">
        <f>SUM(R140:R163)</f>
        <v>0</v>
      </c>
      <c r="S139" s="99"/>
      <c r="T139" s="101">
        <f>SUM(T140:T163)</f>
        <v>0</v>
      </c>
      <c r="AR139" s="94" t="s">
        <v>85</v>
      </c>
      <c r="AT139" s="102" t="s">
        <v>83</v>
      </c>
      <c r="AU139" s="102" t="s">
        <v>85</v>
      </c>
      <c r="AY139" s="94" t="s">
        <v>87</v>
      </c>
      <c r="BK139" s="103">
        <f>SUM(BK140:BK163)</f>
        <v>0</v>
      </c>
    </row>
    <row r="140" spans="1:65" s="14" customFormat="1" ht="43.15" customHeight="1" x14ac:dyDescent="0.2">
      <c r="A140" s="10"/>
      <c r="B140" s="106"/>
      <c r="C140" s="107" t="s">
        <v>85</v>
      </c>
      <c r="D140" s="107" t="s">
        <v>89</v>
      </c>
      <c r="E140" s="108" t="s">
        <v>90</v>
      </c>
      <c r="F140" s="109" t="s">
        <v>91</v>
      </c>
      <c r="G140" s="110" t="s">
        <v>92</v>
      </c>
      <c r="H140" s="111">
        <v>80.08</v>
      </c>
      <c r="I140" s="112"/>
      <c r="J140" s="113">
        <f>ROUND(I140*H140,2)</f>
        <v>0</v>
      </c>
      <c r="K140" s="109" t="s">
        <v>93</v>
      </c>
      <c r="L140" s="11"/>
      <c r="M140" s="114" t="s">
        <v>10</v>
      </c>
      <c r="N140" s="115" t="s">
        <v>27</v>
      </c>
      <c r="O140" s="116"/>
      <c r="P140" s="117">
        <f>O140*H140</f>
        <v>0</v>
      </c>
      <c r="Q140" s="117">
        <v>0</v>
      </c>
      <c r="R140" s="117">
        <f>Q140*H140</f>
        <v>0</v>
      </c>
      <c r="S140" s="117">
        <v>0</v>
      </c>
      <c r="T140" s="118">
        <f>S140*H140</f>
        <v>0</v>
      </c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R140" s="119" t="s">
        <v>94</v>
      </c>
      <c r="AT140" s="119" t="s">
        <v>89</v>
      </c>
      <c r="AU140" s="119" t="s">
        <v>2</v>
      </c>
      <c r="AY140" s="2" t="s">
        <v>87</v>
      </c>
      <c r="BE140" s="120">
        <f>IF(N140="základní",J140,0)</f>
        <v>0</v>
      </c>
      <c r="BF140" s="120">
        <f>IF(N140="snížená",J140,0)</f>
        <v>0</v>
      </c>
      <c r="BG140" s="120">
        <f>IF(N140="zákl. přenesená",J140,0)</f>
        <v>0</v>
      </c>
      <c r="BH140" s="120">
        <f>IF(N140="sníž. přenesená",J140,0)</f>
        <v>0</v>
      </c>
      <c r="BI140" s="120">
        <f>IF(N140="nulová",J140,0)</f>
        <v>0</v>
      </c>
      <c r="BJ140" s="2" t="s">
        <v>85</v>
      </c>
      <c r="BK140" s="120">
        <f>ROUND(I140*H140,2)</f>
        <v>0</v>
      </c>
      <c r="BL140" s="2" t="s">
        <v>94</v>
      </c>
      <c r="BM140" s="119" t="s">
        <v>95</v>
      </c>
    </row>
    <row r="141" spans="1:65" s="121" customFormat="1" ht="22.5" x14ac:dyDescent="0.2">
      <c r="B141" s="122"/>
      <c r="D141" s="123" t="s">
        <v>96</v>
      </c>
      <c r="E141" s="124" t="s">
        <v>10</v>
      </c>
      <c r="F141" s="125" t="s">
        <v>97</v>
      </c>
      <c r="H141" s="126">
        <v>39.83</v>
      </c>
      <c r="I141" s="127"/>
      <c r="L141" s="122"/>
      <c r="M141" s="128"/>
      <c r="N141" s="129"/>
      <c r="O141" s="129"/>
      <c r="P141" s="129"/>
      <c r="Q141" s="129"/>
      <c r="R141" s="129"/>
      <c r="S141" s="129"/>
      <c r="T141" s="130"/>
      <c r="AT141" s="124" t="s">
        <v>96</v>
      </c>
      <c r="AU141" s="124" t="s">
        <v>2</v>
      </c>
      <c r="AV141" s="121" t="s">
        <v>2</v>
      </c>
      <c r="AW141" s="121" t="s">
        <v>98</v>
      </c>
      <c r="AX141" s="121" t="s">
        <v>86</v>
      </c>
      <c r="AY141" s="124" t="s">
        <v>87</v>
      </c>
    </row>
    <row r="142" spans="1:65" s="121" customFormat="1" ht="22.5" x14ac:dyDescent="0.2">
      <c r="B142" s="122"/>
      <c r="D142" s="123" t="s">
        <v>96</v>
      </c>
      <c r="E142" s="124" t="s">
        <v>10</v>
      </c>
      <c r="F142" s="125" t="s">
        <v>99</v>
      </c>
      <c r="H142" s="126">
        <v>1.8839999999999999</v>
      </c>
      <c r="I142" s="127"/>
      <c r="L142" s="122"/>
      <c r="M142" s="128"/>
      <c r="N142" s="129"/>
      <c r="O142" s="129"/>
      <c r="P142" s="129"/>
      <c r="Q142" s="129"/>
      <c r="R142" s="129"/>
      <c r="S142" s="129"/>
      <c r="T142" s="130"/>
      <c r="AT142" s="124" t="s">
        <v>96</v>
      </c>
      <c r="AU142" s="124" t="s">
        <v>2</v>
      </c>
      <c r="AV142" s="121" t="s">
        <v>2</v>
      </c>
      <c r="AW142" s="121" t="s">
        <v>98</v>
      </c>
      <c r="AX142" s="121" t="s">
        <v>86</v>
      </c>
      <c r="AY142" s="124" t="s">
        <v>87</v>
      </c>
    </row>
    <row r="143" spans="1:65" s="121" customFormat="1" ht="22.5" x14ac:dyDescent="0.2">
      <c r="B143" s="122"/>
      <c r="D143" s="123" t="s">
        <v>96</v>
      </c>
      <c r="E143" s="124" t="s">
        <v>10</v>
      </c>
      <c r="F143" s="125" t="s">
        <v>100</v>
      </c>
      <c r="H143" s="126">
        <v>1.1479999999999999</v>
      </c>
      <c r="I143" s="127"/>
      <c r="L143" s="122"/>
      <c r="M143" s="128"/>
      <c r="N143" s="129"/>
      <c r="O143" s="129"/>
      <c r="P143" s="129"/>
      <c r="Q143" s="129"/>
      <c r="R143" s="129"/>
      <c r="S143" s="129"/>
      <c r="T143" s="130"/>
      <c r="AT143" s="124" t="s">
        <v>96</v>
      </c>
      <c r="AU143" s="124" t="s">
        <v>2</v>
      </c>
      <c r="AV143" s="121" t="s">
        <v>2</v>
      </c>
      <c r="AW143" s="121" t="s">
        <v>98</v>
      </c>
      <c r="AX143" s="121" t="s">
        <v>86</v>
      </c>
      <c r="AY143" s="124" t="s">
        <v>87</v>
      </c>
    </row>
    <row r="144" spans="1:65" s="121" customFormat="1" ht="22.5" x14ac:dyDescent="0.2">
      <c r="B144" s="122"/>
      <c r="D144" s="123" t="s">
        <v>96</v>
      </c>
      <c r="E144" s="124" t="s">
        <v>10</v>
      </c>
      <c r="F144" s="125" t="s">
        <v>101</v>
      </c>
      <c r="H144" s="126">
        <v>30.46</v>
      </c>
      <c r="I144" s="127"/>
      <c r="L144" s="122"/>
      <c r="M144" s="128"/>
      <c r="N144" s="129"/>
      <c r="O144" s="129"/>
      <c r="P144" s="129"/>
      <c r="Q144" s="129"/>
      <c r="R144" s="129"/>
      <c r="S144" s="129"/>
      <c r="T144" s="130"/>
      <c r="AT144" s="124" t="s">
        <v>96</v>
      </c>
      <c r="AU144" s="124" t="s">
        <v>2</v>
      </c>
      <c r="AV144" s="121" t="s">
        <v>2</v>
      </c>
      <c r="AW144" s="121" t="s">
        <v>98</v>
      </c>
      <c r="AX144" s="121" t="s">
        <v>86</v>
      </c>
      <c r="AY144" s="124" t="s">
        <v>87</v>
      </c>
    </row>
    <row r="145" spans="1:65" s="121" customFormat="1" x14ac:dyDescent="0.2">
      <c r="B145" s="122"/>
      <c r="D145" s="123" t="s">
        <v>96</v>
      </c>
      <c r="E145" s="124" t="s">
        <v>10</v>
      </c>
      <c r="F145" s="125" t="s">
        <v>102</v>
      </c>
      <c r="H145" s="126">
        <v>6.758</v>
      </c>
      <c r="I145" s="127"/>
      <c r="L145" s="122"/>
      <c r="M145" s="128"/>
      <c r="N145" s="129"/>
      <c r="O145" s="129"/>
      <c r="P145" s="129"/>
      <c r="Q145" s="129"/>
      <c r="R145" s="129"/>
      <c r="S145" s="129"/>
      <c r="T145" s="130"/>
      <c r="AT145" s="124" t="s">
        <v>96</v>
      </c>
      <c r="AU145" s="124" t="s">
        <v>2</v>
      </c>
      <c r="AV145" s="121" t="s">
        <v>2</v>
      </c>
      <c r="AW145" s="121" t="s">
        <v>98</v>
      </c>
      <c r="AX145" s="121" t="s">
        <v>86</v>
      </c>
      <c r="AY145" s="124" t="s">
        <v>87</v>
      </c>
    </row>
    <row r="146" spans="1:65" s="131" customFormat="1" x14ac:dyDescent="0.2">
      <c r="B146" s="132"/>
      <c r="D146" s="123" t="s">
        <v>96</v>
      </c>
      <c r="E146" s="133" t="s">
        <v>10</v>
      </c>
      <c r="F146" s="134" t="s">
        <v>103</v>
      </c>
      <c r="H146" s="135">
        <v>80.08</v>
      </c>
      <c r="I146" s="136"/>
      <c r="L146" s="132"/>
      <c r="M146" s="137"/>
      <c r="N146" s="138"/>
      <c r="O146" s="138"/>
      <c r="P146" s="138"/>
      <c r="Q146" s="138"/>
      <c r="R146" s="138"/>
      <c r="S146" s="138"/>
      <c r="T146" s="139"/>
      <c r="AT146" s="133" t="s">
        <v>96</v>
      </c>
      <c r="AU146" s="133" t="s">
        <v>2</v>
      </c>
      <c r="AV146" s="131" t="s">
        <v>94</v>
      </c>
      <c r="AW146" s="131" t="s">
        <v>98</v>
      </c>
      <c r="AX146" s="131" t="s">
        <v>85</v>
      </c>
      <c r="AY146" s="133" t="s">
        <v>87</v>
      </c>
    </row>
    <row r="147" spans="1:65" s="14" customFormat="1" ht="43.15" customHeight="1" x14ac:dyDescent="0.2">
      <c r="A147" s="10"/>
      <c r="B147" s="106"/>
      <c r="C147" s="107" t="s">
        <v>2</v>
      </c>
      <c r="D147" s="107" t="s">
        <v>89</v>
      </c>
      <c r="E147" s="108" t="s">
        <v>104</v>
      </c>
      <c r="F147" s="109" t="s">
        <v>105</v>
      </c>
      <c r="G147" s="110" t="s">
        <v>92</v>
      </c>
      <c r="H147" s="111">
        <v>40.04</v>
      </c>
      <c r="I147" s="112"/>
      <c r="J147" s="113">
        <f>ROUND(I147*H147,2)</f>
        <v>0</v>
      </c>
      <c r="K147" s="109" t="s">
        <v>93</v>
      </c>
      <c r="L147" s="11"/>
      <c r="M147" s="114" t="s">
        <v>10</v>
      </c>
      <c r="N147" s="115" t="s">
        <v>27</v>
      </c>
      <c r="O147" s="116"/>
      <c r="P147" s="117">
        <f>O147*H147</f>
        <v>0</v>
      </c>
      <c r="Q147" s="117">
        <v>0</v>
      </c>
      <c r="R147" s="117">
        <f>Q147*H147</f>
        <v>0</v>
      </c>
      <c r="S147" s="117">
        <v>0</v>
      </c>
      <c r="T147" s="118">
        <f>S147*H147</f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94</v>
      </c>
      <c r="AT147" s="119" t="s">
        <v>89</v>
      </c>
      <c r="AU147" s="119" t="s">
        <v>2</v>
      </c>
      <c r="AY147" s="2" t="s">
        <v>87</v>
      </c>
      <c r="BE147" s="120">
        <f>IF(N147="základní",J147,0)</f>
        <v>0</v>
      </c>
      <c r="BF147" s="120">
        <f>IF(N147="snížená",J147,0)</f>
        <v>0</v>
      </c>
      <c r="BG147" s="120">
        <f>IF(N147="zákl. přenesená",J147,0)</f>
        <v>0</v>
      </c>
      <c r="BH147" s="120">
        <f>IF(N147="sníž. přenesená",J147,0)</f>
        <v>0</v>
      </c>
      <c r="BI147" s="120">
        <f>IF(N147="nulová",J147,0)</f>
        <v>0</v>
      </c>
      <c r="BJ147" s="2" t="s">
        <v>85</v>
      </c>
      <c r="BK147" s="120">
        <f>ROUND(I147*H147,2)</f>
        <v>0</v>
      </c>
      <c r="BL147" s="2" t="s">
        <v>94</v>
      </c>
      <c r="BM147" s="119" t="s">
        <v>106</v>
      </c>
    </row>
    <row r="148" spans="1:65" s="121" customFormat="1" x14ac:dyDescent="0.2">
      <c r="B148" s="122"/>
      <c r="D148" s="123" t="s">
        <v>96</v>
      </c>
      <c r="E148" s="124" t="s">
        <v>10</v>
      </c>
      <c r="F148" s="125" t="s">
        <v>107</v>
      </c>
      <c r="H148" s="126">
        <v>40.04</v>
      </c>
      <c r="I148" s="127"/>
      <c r="L148" s="122"/>
      <c r="M148" s="128"/>
      <c r="N148" s="129"/>
      <c r="O148" s="129"/>
      <c r="P148" s="129"/>
      <c r="Q148" s="129"/>
      <c r="R148" s="129"/>
      <c r="S148" s="129"/>
      <c r="T148" s="130"/>
      <c r="AT148" s="124" t="s">
        <v>96</v>
      </c>
      <c r="AU148" s="124" t="s">
        <v>2</v>
      </c>
      <c r="AV148" s="121" t="s">
        <v>2</v>
      </c>
      <c r="AW148" s="121" t="s">
        <v>98</v>
      </c>
      <c r="AX148" s="121" t="s">
        <v>85</v>
      </c>
      <c r="AY148" s="124" t="s">
        <v>87</v>
      </c>
    </row>
    <row r="149" spans="1:65" s="14" customFormat="1" ht="43.15" customHeight="1" x14ac:dyDescent="0.2">
      <c r="A149" s="10"/>
      <c r="B149" s="106"/>
      <c r="C149" s="107" t="s">
        <v>108</v>
      </c>
      <c r="D149" s="107" t="s">
        <v>89</v>
      </c>
      <c r="E149" s="108" t="s">
        <v>109</v>
      </c>
      <c r="F149" s="109" t="s">
        <v>110</v>
      </c>
      <c r="G149" s="110" t="s">
        <v>92</v>
      </c>
      <c r="H149" s="111">
        <v>11.303000000000001</v>
      </c>
      <c r="I149" s="112"/>
      <c r="J149" s="113">
        <f>ROUND(I149*H149,2)</f>
        <v>0</v>
      </c>
      <c r="K149" s="109" t="s">
        <v>93</v>
      </c>
      <c r="L149" s="11"/>
      <c r="M149" s="114" t="s">
        <v>10</v>
      </c>
      <c r="N149" s="115" t="s">
        <v>27</v>
      </c>
      <c r="O149" s="116"/>
      <c r="P149" s="117">
        <f>O149*H149</f>
        <v>0</v>
      </c>
      <c r="Q149" s="117">
        <v>0</v>
      </c>
      <c r="R149" s="117">
        <f>Q149*H149</f>
        <v>0</v>
      </c>
      <c r="S149" s="117">
        <v>0</v>
      </c>
      <c r="T149" s="118">
        <f>S149*H149</f>
        <v>0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R149" s="119" t="s">
        <v>94</v>
      </c>
      <c r="AT149" s="119" t="s">
        <v>89</v>
      </c>
      <c r="AU149" s="119" t="s">
        <v>2</v>
      </c>
      <c r="AY149" s="2" t="s">
        <v>87</v>
      </c>
      <c r="BE149" s="120">
        <f>IF(N149="základní",J149,0)</f>
        <v>0</v>
      </c>
      <c r="BF149" s="120">
        <f>IF(N149="snížená",J149,0)</f>
        <v>0</v>
      </c>
      <c r="BG149" s="120">
        <f>IF(N149="zákl. přenesená",J149,0)</f>
        <v>0</v>
      </c>
      <c r="BH149" s="120">
        <f>IF(N149="sníž. přenesená",J149,0)</f>
        <v>0</v>
      </c>
      <c r="BI149" s="120">
        <f>IF(N149="nulová",J149,0)</f>
        <v>0</v>
      </c>
      <c r="BJ149" s="2" t="s">
        <v>85</v>
      </c>
      <c r="BK149" s="120">
        <f>ROUND(I149*H149,2)</f>
        <v>0</v>
      </c>
      <c r="BL149" s="2" t="s">
        <v>94</v>
      </c>
      <c r="BM149" s="119" t="s">
        <v>111</v>
      </c>
    </row>
    <row r="150" spans="1:65" s="121" customFormat="1" x14ac:dyDescent="0.2">
      <c r="B150" s="122"/>
      <c r="D150" s="123" t="s">
        <v>96</v>
      </c>
      <c r="E150" s="124" t="s">
        <v>10</v>
      </c>
      <c r="F150" s="125" t="s">
        <v>112</v>
      </c>
      <c r="H150" s="126">
        <v>11.303000000000001</v>
      </c>
      <c r="I150" s="127"/>
      <c r="L150" s="122"/>
      <c r="M150" s="128"/>
      <c r="N150" s="129"/>
      <c r="O150" s="129"/>
      <c r="P150" s="129"/>
      <c r="Q150" s="129"/>
      <c r="R150" s="129"/>
      <c r="S150" s="129"/>
      <c r="T150" s="130"/>
      <c r="AT150" s="124" t="s">
        <v>96</v>
      </c>
      <c r="AU150" s="124" t="s">
        <v>2</v>
      </c>
      <c r="AV150" s="121" t="s">
        <v>2</v>
      </c>
      <c r="AW150" s="121" t="s">
        <v>98</v>
      </c>
      <c r="AX150" s="121" t="s">
        <v>85</v>
      </c>
      <c r="AY150" s="124" t="s">
        <v>87</v>
      </c>
    </row>
    <row r="151" spans="1:65" s="14" customFormat="1" ht="43.15" customHeight="1" x14ac:dyDescent="0.2">
      <c r="A151" s="10"/>
      <c r="B151" s="106"/>
      <c r="C151" s="107" t="s">
        <v>94</v>
      </c>
      <c r="D151" s="107" t="s">
        <v>89</v>
      </c>
      <c r="E151" s="108" t="s">
        <v>113</v>
      </c>
      <c r="F151" s="109" t="s">
        <v>114</v>
      </c>
      <c r="G151" s="110" t="s">
        <v>92</v>
      </c>
      <c r="H151" s="111">
        <v>5.6520000000000001</v>
      </c>
      <c r="I151" s="112"/>
      <c r="J151" s="113">
        <f>ROUND(I151*H151,2)</f>
        <v>0</v>
      </c>
      <c r="K151" s="109" t="s">
        <v>93</v>
      </c>
      <c r="L151" s="11"/>
      <c r="M151" s="114" t="s">
        <v>10</v>
      </c>
      <c r="N151" s="115" t="s">
        <v>27</v>
      </c>
      <c r="O151" s="116"/>
      <c r="P151" s="117">
        <f>O151*H151</f>
        <v>0</v>
      </c>
      <c r="Q151" s="117">
        <v>0</v>
      </c>
      <c r="R151" s="117">
        <f>Q151*H151</f>
        <v>0</v>
      </c>
      <c r="S151" s="117">
        <v>0</v>
      </c>
      <c r="T151" s="118">
        <f>S151*H151</f>
        <v>0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R151" s="119" t="s">
        <v>94</v>
      </c>
      <c r="AT151" s="119" t="s">
        <v>89</v>
      </c>
      <c r="AU151" s="119" t="s">
        <v>2</v>
      </c>
      <c r="AY151" s="2" t="s">
        <v>87</v>
      </c>
      <c r="BE151" s="120">
        <f>IF(N151="základní",J151,0)</f>
        <v>0</v>
      </c>
      <c r="BF151" s="120">
        <f>IF(N151="snížená",J151,0)</f>
        <v>0</v>
      </c>
      <c r="BG151" s="120">
        <f>IF(N151="zákl. přenesená",J151,0)</f>
        <v>0</v>
      </c>
      <c r="BH151" s="120">
        <f>IF(N151="sníž. přenesená",J151,0)</f>
        <v>0</v>
      </c>
      <c r="BI151" s="120">
        <f>IF(N151="nulová",J151,0)</f>
        <v>0</v>
      </c>
      <c r="BJ151" s="2" t="s">
        <v>85</v>
      </c>
      <c r="BK151" s="120">
        <f>ROUND(I151*H151,2)</f>
        <v>0</v>
      </c>
      <c r="BL151" s="2" t="s">
        <v>94</v>
      </c>
      <c r="BM151" s="119" t="s">
        <v>115</v>
      </c>
    </row>
    <row r="152" spans="1:65" s="121" customFormat="1" x14ac:dyDescent="0.2">
      <c r="B152" s="122"/>
      <c r="D152" s="123" t="s">
        <v>96</v>
      </c>
      <c r="E152" s="124" t="s">
        <v>10</v>
      </c>
      <c r="F152" s="125" t="s">
        <v>116</v>
      </c>
      <c r="H152" s="126">
        <v>5.6520000000000001</v>
      </c>
      <c r="I152" s="127"/>
      <c r="L152" s="122"/>
      <c r="M152" s="128"/>
      <c r="N152" s="129"/>
      <c r="O152" s="129"/>
      <c r="P152" s="129"/>
      <c r="Q152" s="129"/>
      <c r="R152" s="129"/>
      <c r="S152" s="129"/>
      <c r="T152" s="130"/>
      <c r="AT152" s="124" t="s">
        <v>96</v>
      </c>
      <c r="AU152" s="124" t="s">
        <v>2</v>
      </c>
      <c r="AV152" s="121" t="s">
        <v>2</v>
      </c>
      <c r="AW152" s="121" t="s">
        <v>98</v>
      </c>
      <c r="AX152" s="121" t="s">
        <v>85</v>
      </c>
      <c r="AY152" s="124" t="s">
        <v>87</v>
      </c>
    </row>
    <row r="153" spans="1:65" s="14" customFormat="1" ht="54" customHeight="1" x14ac:dyDescent="0.2">
      <c r="A153" s="10"/>
      <c r="B153" s="106"/>
      <c r="C153" s="107" t="s">
        <v>117</v>
      </c>
      <c r="D153" s="107" t="s">
        <v>89</v>
      </c>
      <c r="E153" s="108" t="s">
        <v>118</v>
      </c>
      <c r="F153" s="109" t="s">
        <v>119</v>
      </c>
      <c r="G153" s="110" t="s">
        <v>92</v>
      </c>
      <c r="H153" s="111">
        <v>155.55799999999999</v>
      </c>
      <c r="I153" s="112"/>
      <c r="J153" s="113">
        <f>ROUND(I153*H153,2)</f>
        <v>0</v>
      </c>
      <c r="K153" s="109" t="s">
        <v>93</v>
      </c>
      <c r="L153" s="11"/>
      <c r="M153" s="114" t="s">
        <v>10</v>
      </c>
      <c r="N153" s="115" t="s">
        <v>27</v>
      </c>
      <c r="O153" s="116"/>
      <c r="P153" s="117">
        <f>O153*H153</f>
        <v>0</v>
      </c>
      <c r="Q153" s="117">
        <v>0</v>
      </c>
      <c r="R153" s="117">
        <f>Q153*H153</f>
        <v>0</v>
      </c>
      <c r="S153" s="117">
        <v>0</v>
      </c>
      <c r="T153" s="118">
        <f>S153*H153</f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94</v>
      </c>
      <c r="AT153" s="119" t="s">
        <v>89</v>
      </c>
      <c r="AU153" s="119" t="s">
        <v>2</v>
      </c>
      <c r="AY153" s="2" t="s">
        <v>87</v>
      </c>
      <c r="BE153" s="120">
        <f>IF(N153="základní",J153,0)</f>
        <v>0</v>
      </c>
      <c r="BF153" s="120">
        <f>IF(N153="snížená",J153,0)</f>
        <v>0</v>
      </c>
      <c r="BG153" s="120">
        <f>IF(N153="zákl. přenesená",J153,0)</f>
        <v>0</v>
      </c>
      <c r="BH153" s="120">
        <f>IF(N153="sníž. přenesená",J153,0)</f>
        <v>0</v>
      </c>
      <c r="BI153" s="120">
        <f>IF(N153="nulová",J153,0)</f>
        <v>0</v>
      </c>
      <c r="BJ153" s="2" t="s">
        <v>85</v>
      </c>
      <c r="BK153" s="120">
        <f>ROUND(I153*H153,2)</f>
        <v>0</v>
      </c>
      <c r="BL153" s="2" t="s">
        <v>94</v>
      </c>
      <c r="BM153" s="119" t="s">
        <v>120</v>
      </c>
    </row>
    <row r="154" spans="1:65" s="121" customFormat="1" x14ac:dyDescent="0.2">
      <c r="B154" s="122"/>
      <c r="D154" s="123" t="s">
        <v>96</v>
      </c>
      <c r="E154" s="124" t="s">
        <v>10</v>
      </c>
      <c r="F154" s="125" t="s">
        <v>121</v>
      </c>
      <c r="H154" s="126">
        <v>91.382999999999996</v>
      </c>
      <c r="I154" s="127"/>
      <c r="L154" s="122"/>
      <c r="M154" s="128"/>
      <c r="N154" s="129"/>
      <c r="O154" s="129"/>
      <c r="P154" s="129"/>
      <c r="Q154" s="129"/>
      <c r="R154" s="129"/>
      <c r="S154" s="129"/>
      <c r="T154" s="130"/>
      <c r="AT154" s="124" t="s">
        <v>96</v>
      </c>
      <c r="AU154" s="124" t="s">
        <v>2</v>
      </c>
      <c r="AV154" s="121" t="s">
        <v>2</v>
      </c>
      <c r="AW154" s="121" t="s">
        <v>98</v>
      </c>
      <c r="AX154" s="121" t="s">
        <v>86</v>
      </c>
      <c r="AY154" s="124" t="s">
        <v>87</v>
      </c>
    </row>
    <row r="155" spans="1:65" s="121" customFormat="1" x14ac:dyDescent="0.2">
      <c r="B155" s="122"/>
      <c r="D155" s="123" t="s">
        <v>96</v>
      </c>
      <c r="E155" s="124" t="s">
        <v>10</v>
      </c>
      <c r="F155" s="125" t="s">
        <v>122</v>
      </c>
      <c r="H155" s="126">
        <v>64.174999999999997</v>
      </c>
      <c r="I155" s="127"/>
      <c r="L155" s="122"/>
      <c r="M155" s="128"/>
      <c r="N155" s="129"/>
      <c r="O155" s="129"/>
      <c r="P155" s="129"/>
      <c r="Q155" s="129"/>
      <c r="R155" s="129"/>
      <c r="S155" s="129"/>
      <c r="T155" s="130"/>
      <c r="AT155" s="124" t="s">
        <v>96</v>
      </c>
      <c r="AU155" s="124" t="s">
        <v>2</v>
      </c>
      <c r="AV155" s="121" t="s">
        <v>2</v>
      </c>
      <c r="AW155" s="121" t="s">
        <v>98</v>
      </c>
      <c r="AX155" s="121" t="s">
        <v>86</v>
      </c>
      <c r="AY155" s="124" t="s">
        <v>87</v>
      </c>
    </row>
    <row r="156" spans="1:65" s="131" customFormat="1" x14ac:dyDescent="0.2">
      <c r="B156" s="132"/>
      <c r="D156" s="123" t="s">
        <v>96</v>
      </c>
      <c r="E156" s="133" t="s">
        <v>10</v>
      </c>
      <c r="F156" s="134" t="s">
        <v>103</v>
      </c>
      <c r="H156" s="135">
        <v>155.55799999999999</v>
      </c>
      <c r="I156" s="136"/>
      <c r="L156" s="132"/>
      <c r="M156" s="137"/>
      <c r="N156" s="138"/>
      <c r="O156" s="138"/>
      <c r="P156" s="138"/>
      <c r="Q156" s="138"/>
      <c r="R156" s="138"/>
      <c r="S156" s="138"/>
      <c r="T156" s="139"/>
      <c r="AT156" s="133" t="s">
        <v>96</v>
      </c>
      <c r="AU156" s="133" t="s">
        <v>2</v>
      </c>
      <c r="AV156" s="131" t="s">
        <v>94</v>
      </c>
      <c r="AW156" s="131" t="s">
        <v>98</v>
      </c>
      <c r="AX156" s="131" t="s">
        <v>85</v>
      </c>
      <c r="AY156" s="133" t="s">
        <v>87</v>
      </c>
    </row>
    <row r="157" spans="1:65" s="14" customFormat="1" ht="32.450000000000003" customHeight="1" x14ac:dyDescent="0.2">
      <c r="A157" s="10"/>
      <c r="B157" s="106"/>
      <c r="C157" s="107" t="s">
        <v>123</v>
      </c>
      <c r="D157" s="107" t="s">
        <v>89</v>
      </c>
      <c r="E157" s="108" t="s">
        <v>124</v>
      </c>
      <c r="F157" s="109" t="s">
        <v>125</v>
      </c>
      <c r="G157" s="110" t="s">
        <v>92</v>
      </c>
      <c r="H157" s="111">
        <v>64.174999999999997</v>
      </c>
      <c r="I157" s="112"/>
      <c r="J157" s="113">
        <f>ROUND(I157*H157,2)</f>
        <v>0</v>
      </c>
      <c r="K157" s="109" t="s">
        <v>93</v>
      </c>
      <c r="L157" s="11"/>
      <c r="M157" s="114" t="s">
        <v>10</v>
      </c>
      <c r="N157" s="115" t="s">
        <v>27</v>
      </c>
      <c r="O157" s="116"/>
      <c r="P157" s="117">
        <f>O157*H157</f>
        <v>0</v>
      </c>
      <c r="Q157" s="117">
        <v>0</v>
      </c>
      <c r="R157" s="117">
        <f>Q157*H157</f>
        <v>0</v>
      </c>
      <c r="S157" s="117">
        <v>0</v>
      </c>
      <c r="T157" s="118">
        <f>S157*H157</f>
        <v>0</v>
      </c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R157" s="119" t="s">
        <v>94</v>
      </c>
      <c r="AT157" s="119" t="s">
        <v>89</v>
      </c>
      <c r="AU157" s="119" t="s">
        <v>2</v>
      </c>
      <c r="AY157" s="2" t="s">
        <v>87</v>
      </c>
      <c r="BE157" s="120">
        <f>IF(N157="základní",J157,0)</f>
        <v>0</v>
      </c>
      <c r="BF157" s="120">
        <f>IF(N157="snížená",J157,0)</f>
        <v>0</v>
      </c>
      <c r="BG157" s="120">
        <f>IF(N157="zákl. přenesená",J157,0)</f>
        <v>0</v>
      </c>
      <c r="BH157" s="120">
        <f>IF(N157="sníž. přenesená",J157,0)</f>
        <v>0</v>
      </c>
      <c r="BI157" s="120">
        <f>IF(N157="nulová",J157,0)</f>
        <v>0</v>
      </c>
      <c r="BJ157" s="2" t="s">
        <v>85</v>
      </c>
      <c r="BK157" s="120">
        <f>ROUND(I157*H157,2)</f>
        <v>0</v>
      </c>
      <c r="BL157" s="2" t="s">
        <v>94</v>
      </c>
      <c r="BM157" s="119" t="s">
        <v>126</v>
      </c>
    </row>
    <row r="158" spans="1:65" s="121" customFormat="1" x14ac:dyDescent="0.2">
      <c r="B158" s="122"/>
      <c r="D158" s="123" t="s">
        <v>96</v>
      </c>
      <c r="E158" s="124" t="s">
        <v>10</v>
      </c>
      <c r="F158" s="125" t="s">
        <v>127</v>
      </c>
      <c r="H158" s="126">
        <v>64.174999999999997</v>
      </c>
      <c r="I158" s="127"/>
      <c r="L158" s="122"/>
      <c r="M158" s="128"/>
      <c r="N158" s="129"/>
      <c r="O158" s="129"/>
      <c r="P158" s="129"/>
      <c r="Q158" s="129"/>
      <c r="R158" s="129"/>
      <c r="S158" s="129"/>
      <c r="T158" s="130"/>
      <c r="AT158" s="124" t="s">
        <v>96</v>
      </c>
      <c r="AU158" s="124" t="s">
        <v>2</v>
      </c>
      <c r="AV158" s="121" t="s">
        <v>2</v>
      </c>
      <c r="AW158" s="121" t="s">
        <v>98</v>
      </c>
      <c r="AX158" s="121" t="s">
        <v>85</v>
      </c>
      <c r="AY158" s="124" t="s">
        <v>87</v>
      </c>
    </row>
    <row r="159" spans="1:65" s="14" customFormat="1" ht="43.15" customHeight="1" x14ac:dyDescent="0.2">
      <c r="A159" s="10"/>
      <c r="B159" s="106"/>
      <c r="C159" s="107" t="s">
        <v>128</v>
      </c>
      <c r="D159" s="107" t="s">
        <v>89</v>
      </c>
      <c r="E159" s="108" t="s">
        <v>129</v>
      </c>
      <c r="F159" s="109" t="s">
        <v>130</v>
      </c>
      <c r="G159" s="110" t="s">
        <v>92</v>
      </c>
      <c r="H159" s="111">
        <v>64.174999999999997</v>
      </c>
      <c r="I159" s="112"/>
      <c r="J159" s="113">
        <f>ROUND(I159*H159,2)</f>
        <v>0</v>
      </c>
      <c r="K159" s="109" t="s">
        <v>93</v>
      </c>
      <c r="L159" s="11"/>
      <c r="M159" s="114" t="s">
        <v>10</v>
      </c>
      <c r="N159" s="115" t="s">
        <v>27</v>
      </c>
      <c r="O159" s="116"/>
      <c r="P159" s="117">
        <f>O159*H159</f>
        <v>0</v>
      </c>
      <c r="Q159" s="117">
        <v>0</v>
      </c>
      <c r="R159" s="117">
        <f>Q159*H159</f>
        <v>0</v>
      </c>
      <c r="S159" s="117">
        <v>0</v>
      </c>
      <c r="T159" s="118">
        <f>S159*H159</f>
        <v>0</v>
      </c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R159" s="119" t="s">
        <v>94</v>
      </c>
      <c r="AT159" s="119" t="s">
        <v>89</v>
      </c>
      <c r="AU159" s="119" t="s">
        <v>2</v>
      </c>
      <c r="AY159" s="2" t="s">
        <v>87</v>
      </c>
      <c r="BE159" s="120">
        <f>IF(N159="základní",J159,0)</f>
        <v>0</v>
      </c>
      <c r="BF159" s="120">
        <f>IF(N159="snížená",J159,0)</f>
        <v>0</v>
      </c>
      <c r="BG159" s="120">
        <f>IF(N159="zákl. přenesená",J159,0)</f>
        <v>0</v>
      </c>
      <c r="BH159" s="120">
        <f>IF(N159="sníž. přenesená",J159,0)</f>
        <v>0</v>
      </c>
      <c r="BI159" s="120">
        <f>IF(N159="nulová",J159,0)</f>
        <v>0</v>
      </c>
      <c r="BJ159" s="2" t="s">
        <v>85</v>
      </c>
      <c r="BK159" s="120">
        <f>ROUND(I159*H159,2)</f>
        <v>0</v>
      </c>
      <c r="BL159" s="2" t="s">
        <v>94</v>
      </c>
      <c r="BM159" s="119" t="s">
        <v>131</v>
      </c>
    </row>
    <row r="160" spans="1:65" s="140" customFormat="1" x14ac:dyDescent="0.2">
      <c r="B160" s="141"/>
      <c r="D160" s="123" t="s">
        <v>96</v>
      </c>
      <c r="E160" s="142" t="s">
        <v>10</v>
      </c>
      <c r="F160" s="143" t="s">
        <v>132</v>
      </c>
      <c r="H160" s="142" t="s">
        <v>10</v>
      </c>
      <c r="I160" s="144"/>
      <c r="L160" s="141"/>
      <c r="M160" s="145"/>
      <c r="N160" s="146"/>
      <c r="O160" s="146"/>
      <c r="P160" s="146"/>
      <c r="Q160" s="146"/>
      <c r="R160" s="146"/>
      <c r="S160" s="146"/>
      <c r="T160" s="147"/>
      <c r="AT160" s="142" t="s">
        <v>96</v>
      </c>
      <c r="AU160" s="142" t="s">
        <v>2</v>
      </c>
      <c r="AV160" s="140" t="s">
        <v>85</v>
      </c>
      <c r="AW160" s="140" t="s">
        <v>98</v>
      </c>
      <c r="AX160" s="140" t="s">
        <v>86</v>
      </c>
      <c r="AY160" s="142" t="s">
        <v>87</v>
      </c>
    </row>
    <row r="161" spans="1:65" s="121" customFormat="1" x14ac:dyDescent="0.2">
      <c r="B161" s="122"/>
      <c r="D161" s="123" t="s">
        <v>96</v>
      </c>
      <c r="E161" s="124" t="s">
        <v>10</v>
      </c>
      <c r="F161" s="125" t="s">
        <v>133</v>
      </c>
      <c r="H161" s="126">
        <v>58.91</v>
      </c>
      <c r="I161" s="127"/>
      <c r="L161" s="122"/>
      <c r="M161" s="128"/>
      <c r="N161" s="129"/>
      <c r="O161" s="129"/>
      <c r="P161" s="129"/>
      <c r="Q161" s="129"/>
      <c r="R161" s="129"/>
      <c r="S161" s="129"/>
      <c r="T161" s="130"/>
      <c r="AT161" s="124" t="s">
        <v>96</v>
      </c>
      <c r="AU161" s="124" t="s">
        <v>2</v>
      </c>
      <c r="AV161" s="121" t="s">
        <v>2</v>
      </c>
      <c r="AW161" s="121" t="s">
        <v>98</v>
      </c>
      <c r="AX161" s="121" t="s">
        <v>86</v>
      </c>
      <c r="AY161" s="124" t="s">
        <v>87</v>
      </c>
    </row>
    <row r="162" spans="1:65" s="121" customFormat="1" x14ac:dyDescent="0.2">
      <c r="B162" s="122"/>
      <c r="D162" s="123" t="s">
        <v>96</v>
      </c>
      <c r="E162" s="124" t="s">
        <v>10</v>
      </c>
      <c r="F162" s="125" t="s">
        <v>134</v>
      </c>
      <c r="H162" s="126">
        <v>5.2649999999999997</v>
      </c>
      <c r="I162" s="127"/>
      <c r="L162" s="122"/>
      <c r="M162" s="128"/>
      <c r="N162" s="129"/>
      <c r="O162" s="129"/>
      <c r="P162" s="129"/>
      <c r="Q162" s="129"/>
      <c r="R162" s="129"/>
      <c r="S162" s="129"/>
      <c r="T162" s="130"/>
      <c r="AT162" s="124" t="s">
        <v>96</v>
      </c>
      <c r="AU162" s="124" t="s">
        <v>2</v>
      </c>
      <c r="AV162" s="121" t="s">
        <v>2</v>
      </c>
      <c r="AW162" s="121" t="s">
        <v>98</v>
      </c>
      <c r="AX162" s="121" t="s">
        <v>86</v>
      </c>
      <c r="AY162" s="124" t="s">
        <v>87</v>
      </c>
    </row>
    <row r="163" spans="1:65" s="131" customFormat="1" x14ac:dyDescent="0.2">
      <c r="B163" s="132"/>
      <c r="D163" s="123" t="s">
        <v>96</v>
      </c>
      <c r="E163" s="133" t="s">
        <v>10</v>
      </c>
      <c r="F163" s="134" t="s">
        <v>103</v>
      </c>
      <c r="H163" s="135">
        <v>64.174999999999997</v>
      </c>
      <c r="I163" s="136"/>
      <c r="L163" s="132"/>
      <c r="M163" s="137"/>
      <c r="N163" s="138"/>
      <c r="O163" s="138"/>
      <c r="P163" s="138"/>
      <c r="Q163" s="138"/>
      <c r="R163" s="138"/>
      <c r="S163" s="138"/>
      <c r="T163" s="139"/>
      <c r="AT163" s="133" t="s">
        <v>96</v>
      </c>
      <c r="AU163" s="133" t="s">
        <v>2</v>
      </c>
      <c r="AV163" s="131" t="s">
        <v>94</v>
      </c>
      <c r="AW163" s="131" t="s">
        <v>98</v>
      </c>
      <c r="AX163" s="131" t="s">
        <v>85</v>
      </c>
      <c r="AY163" s="133" t="s">
        <v>87</v>
      </c>
    </row>
    <row r="164" spans="1:65" s="92" customFormat="1" ht="22.9" customHeight="1" x14ac:dyDescent="0.2">
      <c r="B164" s="93"/>
      <c r="D164" s="94" t="s">
        <v>83</v>
      </c>
      <c r="E164" s="104" t="s">
        <v>2</v>
      </c>
      <c r="F164" s="104" t="s">
        <v>135</v>
      </c>
      <c r="I164" s="96"/>
      <c r="J164" s="105">
        <f>BK164</f>
        <v>0</v>
      </c>
      <c r="L164" s="93"/>
      <c r="M164" s="98"/>
      <c r="N164" s="99"/>
      <c r="O164" s="99"/>
      <c r="P164" s="100">
        <f>SUM(P165:P230)</f>
        <v>0</v>
      </c>
      <c r="Q164" s="99"/>
      <c r="R164" s="100">
        <f>SUM(R165:R230)</f>
        <v>565.5978034499999</v>
      </c>
      <c r="S164" s="99"/>
      <c r="T164" s="101">
        <f>SUM(T165:T230)</f>
        <v>0</v>
      </c>
      <c r="AR164" s="94" t="s">
        <v>85</v>
      </c>
      <c r="AT164" s="102" t="s">
        <v>83</v>
      </c>
      <c r="AU164" s="102" t="s">
        <v>85</v>
      </c>
      <c r="AY164" s="94" t="s">
        <v>87</v>
      </c>
      <c r="BK164" s="103">
        <f>SUM(BK165:BK230)</f>
        <v>0</v>
      </c>
    </row>
    <row r="165" spans="1:65" s="14" customFormat="1" ht="32.450000000000003" customHeight="1" x14ac:dyDescent="0.2">
      <c r="A165" s="10"/>
      <c r="B165" s="106"/>
      <c r="C165" s="107" t="s">
        <v>136</v>
      </c>
      <c r="D165" s="107" t="s">
        <v>89</v>
      </c>
      <c r="E165" s="108" t="s">
        <v>137</v>
      </c>
      <c r="F165" s="109" t="s">
        <v>138</v>
      </c>
      <c r="G165" s="110" t="s">
        <v>139</v>
      </c>
      <c r="H165" s="111">
        <v>2</v>
      </c>
      <c r="I165" s="112"/>
      <c r="J165" s="113">
        <f>ROUND(I165*H165,2)</f>
        <v>0</v>
      </c>
      <c r="K165" s="109" t="s">
        <v>10</v>
      </c>
      <c r="L165" s="11"/>
      <c r="M165" s="114" t="s">
        <v>10</v>
      </c>
      <c r="N165" s="115" t="s">
        <v>27</v>
      </c>
      <c r="O165" s="116"/>
      <c r="P165" s="117">
        <f>O165*H165</f>
        <v>0</v>
      </c>
      <c r="Q165" s="117">
        <v>0</v>
      </c>
      <c r="R165" s="117">
        <f>Q165*H165</f>
        <v>0</v>
      </c>
      <c r="S165" s="117">
        <v>0</v>
      </c>
      <c r="T165" s="118">
        <f>S165*H165</f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94</v>
      </c>
      <c r="AT165" s="119" t="s">
        <v>89</v>
      </c>
      <c r="AU165" s="119" t="s">
        <v>2</v>
      </c>
      <c r="AY165" s="2" t="s">
        <v>87</v>
      </c>
      <c r="BE165" s="120">
        <f>IF(N165="základní",J165,0)</f>
        <v>0</v>
      </c>
      <c r="BF165" s="120">
        <f>IF(N165="snížená",J165,0)</f>
        <v>0</v>
      </c>
      <c r="BG165" s="120">
        <f>IF(N165="zákl. přenesená",J165,0)</f>
        <v>0</v>
      </c>
      <c r="BH165" s="120">
        <f>IF(N165="sníž. přenesená",J165,0)</f>
        <v>0</v>
      </c>
      <c r="BI165" s="120">
        <f>IF(N165="nulová",J165,0)</f>
        <v>0</v>
      </c>
      <c r="BJ165" s="2" t="s">
        <v>85</v>
      </c>
      <c r="BK165" s="120">
        <f>ROUND(I165*H165,2)</f>
        <v>0</v>
      </c>
      <c r="BL165" s="2" t="s">
        <v>94</v>
      </c>
      <c r="BM165" s="119" t="s">
        <v>140</v>
      </c>
    </row>
    <row r="166" spans="1:65" s="14" customFormat="1" ht="43.15" customHeight="1" x14ac:dyDescent="0.2">
      <c r="A166" s="10"/>
      <c r="B166" s="106"/>
      <c r="C166" s="107" t="s">
        <v>141</v>
      </c>
      <c r="D166" s="107" t="s">
        <v>89</v>
      </c>
      <c r="E166" s="108" t="s">
        <v>142</v>
      </c>
      <c r="F166" s="109" t="s">
        <v>143</v>
      </c>
      <c r="G166" s="110" t="s">
        <v>92</v>
      </c>
      <c r="H166" s="111">
        <v>10.244999999999999</v>
      </c>
      <c r="I166" s="112"/>
      <c r="J166" s="113">
        <f>ROUND(I166*H166,2)</f>
        <v>0</v>
      </c>
      <c r="K166" s="109" t="s">
        <v>93</v>
      </c>
      <c r="L166" s="11"/>
      <c r="M166" s="114" t="s">
        <v>10</v>
      </c>
      <c r="N166" s="115" t="s">
        <v>27</v>
      </c>
      <c r="O166" s="116"/>
      <c r="P166" s="117">
        <f>O166*H166</f>
        <v>0</v>
      </c>
      <c r="Q166" s="117">
        <v>0</v>
      </c>
      <c r="R166" s="117">
        <f>Q166*H166</f>
        <v>0</v>
      </c>
      <c r="S166" s="117">
        <v>0</v>
      </c>
      <c r="T166" s="118">
        <f>S166*H166</f>
        <v>0</v>
      </c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R166" s="119" t="s">
        <v>94</v>
      </c>
      <c r="AT166" s="119" t="s">
        <v>89</v>
      </c>
      <c r="AU166" s="119" t="s">
        <v>2</v>
      </c>
      <c r="AY166" s="2" t="s">
        <v>87</v>
      </c>
      <c r="BE166" s="120">
        <f>IF(N166="základní",J166,0)</f>
        <v>0</v>
      </c>
      <c r="BF166" s="120">
        <f>IF(N166="snížená",J166,0)</f>
        <v>0</v>
      </c>
      <c r="BG166" s="120">
        <f>IF(N166="zákl. přenesená",J166,0)</f>
        <v>0</v>
      </c>
      <c r="BH166" s="120">
        <f>IF(N166="sníž. přenesená",J166,0)</f>
        <v>0</v>
      </c>
      <c r="BI166" s="120">
        <f>IF(N166="nulová",J166,0)</f>
        <v>0</v>
      </c>
      <c r="BJ166" s="2" t="s">
        <v>85</v>
      </c>
      <c r="BK166" s="120">
        <f>ROUND(I166*H166,2)</f>
        <v>0</v>
      </c>
      <c r="BL166" s="2" t="s">
        <v>94</v>
      </c>
      <c r="BM166" s="119" t="s">
        <v>144</v>
      </c>
    </row>
    <row r="167" spans="1:65" s="121" customFormat="1" x14ac:dyDescent="0.2">
      <c r="B167" s="122"/>
      <c r="D167" s="123" t="s">
        <v>96</v>
      </c>
      <c r="E167" s="124" t="s">
        <v>10</v>
      </c>
      <c r="F167" s="125" t="s">
        <v>145</v>
      </c>
      <c r="H167" s="126">
        <v>10.244999999999999</v>
      </c>
      <c r="I167" s="127"/>
      <c r="L167" s="122"/>
      <c r="M167" s="128"/>
      <c r="N167" s="129"/>
      <c r="O167" s="129"/>
      <c r="P167" s="129"/>
      <c r="Q167" s="129"/>
      <c r="R167" s="129"/>
      <c r="S167" s="129"/>
      <c r="T167" s="130"/>
      <c r="AT167" s="124" t="s">
        <v>96</v>
      </c>
      <c r="AU167" s="124" t="s">
        <v>2</v>
      </c>
      <c r="AV167" s="121" t="s">
        <v>2</v>
      </c>
      <c r="AW167" s="121" t="s">
        <v>98</v>
      </c>
      <c r="AX167" s="121" t="s">
        <v>85</v>
      </c>
      <c r="AY167" s="124" t="s">
        <v>87</v>
      </c>
    </row>
    <row r="168" spans="1:65" s="14" customFormat="1" ht="54" customHeight="1" x14ac:dyDescent="0.2">
      <c r="A168" s="10"/>
      <c r="B168" s="106"/>
      <c r="C168" s="107" t="s">
        <v>146</v>
      </c>
      <c r="D168" s="107" t="s">
        <v>89</v>
      </c>
      <c r="E168" s="108" t="s">
        <v>147</v>
      </c>
      <c r="F168" s="109" t="s">
        <v>148</v>
      </c>
      <c r="G168" s="110" t="s">
        <v>149</v>
      </c>
      <c r="H168" s="111">
        <v>76.840999999999994</v>
      </c>
      <c r="I168" s="112"/>
      <c r="J168" s="113">
        <f>ROUND(I168*H168,2)</f>
        <v>0</v>
      </c>
      <c r="K168" s="109" t="s">
        <v>93</v>
      </c>
      <c r="L168" s="11"/>
      <c r="M168" s="114" t="s">
        <v>10</v>
      </c>
      <c r="N168" s="115" t="s">
        <v>27</v>
      </c>
      <c r="O168" s="116"/>
      <c r="P168" s="117">
        <f>O168*H168</f>
        <v>0</v>
      </c>
      <c r="Q168" s="117">
        <v>3.1E-4</v>
      </c>
      <c r="R168" s="117">
        <f>Q168*H168</f>
        <v>2.3820709999999998E-2</v>
      </c>
      <c r="S168" s="117">
        <v>0</v>
      </c>
      <c r="T168" s="118">
        <f>S168*H168</f>
        <v>0</v>
      </c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R168" s="119" t="s">
        <v>94</v>
      </c>
      <c r="AT168" s="119" t="s">
        <v>89</v>
      </c>
      <c r="AU168" s="119" t="s">
        <v>2</v>
      </c>
      <c r="AY168" s="2" t="s">
        <v>87</v>
      </c>
      <c r="BE168" s="120">
        <f>IF(N168="základní",J168,0)</f>
        <v>0</v>
      </c>
      <c r="BF168" s="120">
        <f>IF(N168="snížená",J168,0)</f>
        <v>0</v>
      </c>
      <c r="BG168" s="120">
        <f>IF(N168="zákl. přenesená",J168,0)</f>
        <v>0</v>
      </c>
      <c r="BH168" s="120">
        <f>IF(N168="sníž. přenesená",J168,0)</f>
        <v>0</v>
      </c>
      <c r="BI168" s="120">
        <f>IF(N168="nulová",J168,0)</f>
        <v>0</v>
      </c>
      <c r="BJ168" s="2" t="s">
        <v>85</v>
      </c>
      <c r="BK168" s="120">
        <f>ROUND(I168*H168,2)</f>
        <v>0</v>
      </c>
      <c r="BL168" s="2" t="s">
        <v>94</v>
      </c>
      <c r="BM168" s="119" t="s">
        <v>150</v>
      </c>
    </row>
    <row r="169" spans="1:65" s="121" customFormat="1" x14ac:dyDescent="0.2">
      <c r="B169" s="122"/>
      <c r="D169" s="123" t="s">
        <v>96</v>
      </c>
      <c r="E169" s="124" t="s">
        <v>10</v>
      </c>
      <c r="F169" s="125" t="s">
        <v>151</v>
      </c>
      <c r="H169" s="126">
        <v>76.840999999999994</v>
      </c>
      <c r="I169" s="127"/>
      <c r="L169" s="122"/>
      <c r="M169" s="128"/>
      <c r="N169" s="129"/>
      <c r="O169" s="129"/>
      <c r="P169" s="129"/>
      <c r="Q169" s="129"/>
      <c r="R169" s="129"/>
      <c r="S169" s="129"/>
      <c r="T169" s="130"/>
      <c r="AT169" s="124" t="s">
        <v>96</v>
      </c>
      <c r="AU169" s="124" t="s">
        <v>2</v>
      </c>
      <c r="AV169" s="121" t="s">
        <v>2</v>
      </c>
      <c r="AW169" s="121" t="s">
        <v>98</v>
      </c>
      <c r="AX169" s="121" t="s">
        <v>85</v>
      </c>
      <c r="AY169" s="124" t="s">
        <v>87</v>
      </c>
    </row>
    <row r="170" spans="1:65" s="14" customFormat="1" ht="21.6" customHeight="1" x14ac:dyDescent="0.2">
      <c r="A170" s="10"/>
      <c r="B170" s="106"/>
      <c r="C170" s="148" t="s">
        <v>152</v>
      </c>
      <c r="D170" s="148" t="s">
        <v>153</v>
      </c>
      <c r="E170" s="149" t="s">
        <v>154</v>
      </c>
      <c r="F170" s="150" t="s">
        <v>155</v>
      </c>
      <c r="G170" s="151" t="s">
        <v>149</v>
      </c>
      <c r="H170" s="152">
        <v>88.367000000000004</v>
      </c>
      <c r="I170" s="153"/>
      <c r="J170" s="154">
        <f>ROUND(I170*H170,2)</f>
        <v>0</v>
      </c>
      <c r="K170" s="150" t="s">
        <v>93</v>
      </c>
      <c r="L170" s="155"/>
      <c r="M170" s="156" t="s">
        <v>10</v>
      </c>
      <c r="N170" s="157" t="s">
        <v>27</v>
      </c>
      <c r="O170" s="116"/>
      <c r="P170" s="117">
        <f>O170*H170</f>
        <v>0</v>
      </c>
      <c r="Q170" s="117">
        <v>1.2999999999999999E-4</v>
      </c>
      <c r="R170" s="117">
        <f>Q170*H170</f>
        <v>1.148771E-2</v>
      </c>
      <c r="S170" s="117">
        <v>0</v>
      </c>
      <c r="T170" s="118">
        <f>S170*H170</f>
        <v>0</v>
      </c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R170" s="119" t="s">
        <v>136</v>
      </c>
      <c r="AT170" s="119" t="s">
        <v>153</v>
      </c>
      <c r="AU170" s="119" t="s">
        <v>2</v>
      </c>
      <c r="AY170" s="2" t="s">
        <v>87</v>
      </c>
      <c r="BE170" s="120">
        <f>IF(N170="základní",J170,0)</f>
        <v>0</v>
      </c>
      <c r="BF170" s="120">
        <f>IF(N170="snížená",J170,0)</f>
        <v>0</v>
      </c>
      <c r="BG170" s="120">
        <f>IF(N170="zákl. přenesená",J170,0)</f>
        <v>0</v>
      </c>
      <c r="BH170" s="120">
        <f>IF(N170="sníž. přenesená",J170,0)</f>
        <v>0</v>
      </c>
      <c r="BI170" s="120">
        <f>IF(N170="nulová",J170,0)</f>
        <v>0</v>
      </c>
      <c r="BJ170" s="2" t="s">
        <v>85</v>
      </c>
      <c r="BK170" s="120">
        <f>ROUND(I170*H170,2)</f>
        <v>0</v>
      </c>
      <c r="BL170" s="2" t="s">
        <v>94</v>
      </c>
      <c r="BM170" s="119" t="s">
        <v>156</v>
      </c>
    </row>
    <row r="171" spans="1:65" s="121" customFormat="1" x14ac:dyDescent="0.2">
      <c r="B171" s="122"/>
      <c r="D171" s="123" t="s">
        <v>96</v>
      </c>
      <c r="E171" s="124" t="s">
        <v>10</v>
      </c>
      <c r="F171" s="125" t="s">
        <v>157</v>
      </c>
      <c r="H171" s="126">
        <v>88.367000000000004</v>
      </c>
      <c r="I171" s="127"/>
      <c r="L171" s="122"/>
      <c r="M171" s="128"/>
      <c r="N171" s="129"/>
      <c r="O171" s="129"/>
      <c r="P171" s="129"/>
      <c r="Q171" s="129"/>
      <c r="R171" s="129"/>
      <c r="S171" s="129"/>
      <c r="T171" s="130"/>
      <c r="AT171" s="124" t="s">
        <v>96</v>
      </c>
      <c r="AU171" s="124" t="s">
        <v>2</v>
      </c>
      <c r="AV171" s="121" t="s">
        <v>2</v>
      </c>
      <c r="AW171" s="121" t="s">
        <v>98</v>
      </c>
      <c r="AX171" s="121" t="s">
        <v>85</v>
      </c>
      <c r="AY171" s="124" t="s">
        <v>87</v>
      </c>
    </row>
    <row r="172" spans="1:65" s="14" customFormat="1" ht="14.45" customHeight="1" x14ac:dyDescent="0.2">
      <c r="A172" s="10"/>
      <c r="B172" s="106"/>
      <c r="C172" s="107" t="s">
        <v>158</v>
      </c>
      <c r="D172" s="107" t="s">
        <v>89</v>
      </c>
      <c r="E172" s="108" t="s">
        <v>159</v>
      </c>
      <c r="F172" s="109" t="s">
        <v>160</v>
      </c>
      <c r="G172" s="110" t="s">
        <v>92</v>
      </c>
      <c r="H172" s="111">
        <v>3.202</v>
      </c>
      <c r="I172" s="112"/>
      <c r="J172" s="113">
        <f>ROUND(I172*H172,2)</f>
        <v>0</v>
      </c>
      <c r="K172" s="109" t="s">
        <v>93</v>
      </c>
      <c r="L172" s="11"/>
      <c r="M172" s="114" t="s">
        <v>10</v>
      </c>
      <c r="N172" s="115" t="s">
        <v>27</v>
      </c>
      <c r="O172" s="116"/>
      <c r="P172" s="117">
        <f>O172*H172</f>
        <v>0</v>
      </c>
      <c r="Q172" s="117">
        <v>0</v>
      </c>
      <c r="R172" s="117">
        <f>Q172*H172</f>
        <v>0</v>
      </c>
      <c r="S172" s="117">
        <v>0</v>
      </c>
      <c r="T172" s="118">
        <f>S172*H172</f>
        <v>0</v>
      </c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R172" s="119" t="s">
        <v>94</v>
      </c>
      <c r="AT172" s="119" t="s">
        <v>89</v>
      </c>
      <c r="AU172" s="119" t="s">
        <v>2</v>
      </c>
      <c r="AY172" s="2" t="s">
        <v>87</v>
      </c>
      <c r="BE172" s="120">
        <f>IF(N172="základní",J172,0)</f>
        <v>0</v>
      </c>
      <c r="BF172" s="120">
        <f>IF(N172="snížená",J172,0)</f>
        <v>0</v>
      </c>
      <c r="BG172" s="120">
        <f>IF(N172="zákl. přenesená",J172,0)</f>
        <v>0</v>
      </c>
      <c r="BH172" s="120">
        <f>IF(N172="sníž. přenesená",J172,0)</f>
        <v>0</v>
      </c>
      <c r="BI172" s="120">
        <f>IF(N172="nulová",J172,0)</f>
        <v>0</v>
      </c>
      <c r="BJ172" s="2" t="s">
        <v>85</v>
      </c>
      <c r="BK172" s="120">
        <f>ROUND(I172*H172,2)</f>
        <v>0</v>
      </c>
      <c r="BL172" s="2" t="s">
        <v>94</v>
      </c>
      <c r="BM172" s="119" t="s">
        <v>161</v>
      </c>
    </row>
    <row r="173" spans="1:65" s="121" customFormat="1" x14ac:dyDescent="0.2">
      <c r="B173" s="122"/>
      <c r="D173" s="123" t="s">
        <v>96</v>
      </c>
      <c r="E173" s="124" t="s">
        <v>10</v>
      </c>
      <c r="F173" s="125" t="s">
        <v>162</v>
      </c>
      <c r="H173" s="126">
        <v>3.202</v>
      </c>
      <c r="I173" s="127"/>
      <c r="L173" s="122"/>
      <c r="M173" s="128"/>
      <c r="N173" s="129"/>
      <c r="O173" s="129"/>
      <c r="P173" s="129"/>
      <c r="Q173" s="129"/>
      <c r="R173" s="129"/>
      <c r="S173" s="129"/>
      <c r="T173" s="130"/>
      <c r="AT173" s="124" t="s">
        <v>96</v>
      </c>
      <c r="AU173" s="124" t="s">
        <v>2</v>
      </c>
      <c r="AV173" s="121" t="s">
        <v>2</v>
      </c>
      <c r="AW173" s="121" t="s">
        <v>98</v>
      </c>
      <c r="AX173" s="121" t="s">
        <v>85</v>
      </c>
      <c r="AY173" s="124" t="s">
        <v>87</v>
      </c>
    </row>
    <row r="174" spans="1:65" s="14" customFormat="1" ht="21.6" customHeight="1" x14ac:dyDescent="0.2">
      <c r="A174" s="10"/>
      <c r="B174" s="106"/>
      <c r="C174" s="107" t="s">
        <v>163</v>
      </c>
      <c r="D174" s="107" t="s">
        <v>89</v>
      </c>
      <c r="E174" s="108" t="s">
        <v>164</v>
      </c>
      <c r="F174" s="109" t="s">
        <v>165</v>
      </c>
      <c r="G174" s="110" t="s">
        <v>166</v>
      </c>
      <c r="H174" s="111">
        <v>32.017000000000003</v>
      </c>
      <c r="I174" s="112"/>
      <c r="J174" s="113">
        <f>ROUND(I174*H174,2)</f>
        <v>0</v>
      </c>
      <c r="K174" s="109" t="s">
        <v>93</v>
      </c>
      <c r="L174" s="11"/>
      <c r="M174" s="114" t="s">
        <v>10</v>
      </c>
      <c r="N174" s="115" t="s">
        <v>27</v>
      </c>
      <c r="O174" s="116"/>
      <c r="P174" s="117">
        <f>O174*H174</f>
        <v>0</v>
      </c>
      <c r="Q174" s="117">
        <v>4.8999999999999998E-4</v>
      </c>
      <c r="R174" s="117">
        <f>Q174*H174</f>
        <v>1.568833E-2</v>
      </c>
      <c r="S174" s="117">
        <v>0</v>
      </c>
      <c r="T174" s="118">
        <f>S174*H174</f>
        <v>0</v>
      </c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R174" s="119" t="s">
        <v>94</v>
      </c>
      <c r="AT174" s="119" t="s">
        <v>89</v>
      </c>
      <c r="AU174" s="119" t="s">
        <v>2</v>
      </c>
      <c r="AY174" s="2" t="s">
        <v>87</v>
      </c>
      <c r="BE174" s="120">
        <f>IF(N174="základní",J174,0)</f>
        <v>0</v>
      </c>
      <c r="BF174" s="120">
        <f>IF(N174="snížená",J174,0)</f>
        <v>0</v>
      </c>
      <c r="BG174" s="120">
        <f>IF(N174="zákl. přenesená",J174,0)</f>
        <v>0</v>
      </c>
      <c r="BH174" s="120">
        <f>IF(N174="sníž. přenesená",J174,0)</f>
        <v>0</v>
      </c>
      <c r="BI174" s="120">
        <f>IF(N174="nulová",J174,0)</f>
        <v>0</v>
      </c>
      <c r="BJ174" s="2" t="s">
        <v>85</v>
      </c>
      <c r="BK174" s="120">
        <f>ROUND(I174*H174,2)</f>
        <v>0</v>
      </c>
      <c r="BL174" s="2" t="s">
        <v>94</v>
      </c>
      <c r="BM174" s="119" t="s">
        <v>167</v>
      </c>
    </row>
    <row r="175" spans="1:65" s="121" customFormat="1" x14ac:dyDescent="0.2">
      <c r="B175" s="122"/>
      <c r="D175" s="123" t="s">
        <v>96</v>
      </c>
      <c r="E175" s="124" t="s">
        <v>10</v>
      </c>
      <c r="F175" s="125" t="s">
        <v>168</v>
      </c>
      <c r="H175" s="126">
        <v>32.017000000000003</v>
      </c>
      <c r="I175" s="127"/>
      <c r="L175" s="122"/>
      <c r="M175" s="128"/>
      <c r="N175" s="129"/>
      <c r="O175" s="129"/>
      <c r="P175" s="129"/>
      <c r="Q175" s="129"/>
      <c r="R175" s="129"/>
      <c r="S175" s="129"/>
      <c r="T175" s="130"/>
      <c r="AT175" s="124" t="s">
        <v>96</v>
      </c>
      <c r="AU175" s="124" t="s">
        <v>2</v>
      </c>
      <c r="AV175" s="121" t="s">
        <v>2</v>
      </c>
      <c r="AW175" s="121" t="s">
        <v>98</v>
      </c>
      <c r="AX175" s="121" t="s">
        <v>85</v>
      </c>
      <c r="AY175" s="124" t="s">
        <v>87</v>
      </c>
    </row>
    <row r="176" spans="1:65" s="14" customFormat="1" ht="32.450000000000003" customHeight="1" x14ac:dyDescent="0.2">
      <c r="A176" s="10"/>
      <c r="B176" s="106"/>
      <c r="C176" s="107" t="s">
        <v>169</v>
      </c>
      <c r="D176" s="107" t="s">
        <v>89</v>
      </c>
      <c r="E176" s="108" t="s">
        <v>170</v>
      </c>
      <c r="F176" s="109" t="s">
        <v>171</v>
      </c>
      <c r="G176" s="110" t="s">
        <v>92</v>
      </c>
      <c r="H176" s="111">
        <v>101.87</v>
      </c>
      <c r="I176" s="112"/>
      <c r="J176" s="113">
        <f>ROUND(I176*H176,2)</f>
        <v>0</v>
      </c>
      <c r="K176" s="109" t="s">
        <v>93</v>
      </c>
      <c r="L176" s="11"/>
      <c r="M176" s="114" t="s">
        <v>10</v>
      </c>
      <c r="N176" s="115" t="s">
        <v>27</v>
      </c>
      <c r="O176" s="116"/>
      <c r="P176" s="117">
        <f>O176*H176</f>
        <v>0</v>
      </c>
      <c r="Q176" s="117">
        <v>2.16</v>
      </c>
      <c r="R176" s="117">
        <f>Q176*H176</f>
        <v>220.03920000000002</v>
      </c>
      <c r="S176" s="117">
        <v>0</v>
      </c>
      <c r="T176" s="118">
        <f>S176*H176</f>
        <v>0</v>
      </c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R176" s="119" t="s">
        <v>94</v>
      </c>
      <c r="AT176" s="119" t="s">
        <v>89</v>
      </c>
      <c r="AU176" s="119" t="s">
        <v>2</v>
      </c>
      <c r="AY176" s="2" t="s">
        <v>87</v>
      </c>
      <c r="BE176" s="120">
        <f>IF(N176="základní",J176,0)</f>
        <v>0</v>
      </c>
      <c r="BF176" s="120">
        <f>IF(N176="snížená",J176,0)</f>
        <v>0</v>
      </c>
      <c r="BG176" s="120">
        <f>IF(N176="zákl. přenesená",J176,0)</f>
        <v>0</v>
      </c>
      <c r="BH176" s="120">
        <f>IF(N176="sníž. přenesená",J176,0)</f>
        <v>0</v>
      </c>
      <c r="BI176" s="120">
        <f>IF(N176="nulová",J176,0)</f>
        <v>0</v>
      </c>
      <c r="BJ176" s="2" t="s">
        <v>85</v>
      </c>
      <c r="BK176" s="120">
        <f>ROUND(I176*H176,2)</f>
        <v>0</v>
      </c>
      <c r="BL176" s="2" t="s">
        <v>94</v>
      </c>
      <c r="BM176" s="119" t="s">
        <v>172</v>
      </c>
    </row>
    <row r="177" spans="1:65" s="140" customFormat="1" x14ac:dyDescent="0.2">
      <c r="B177" s="141"/>
      <c r="D177" s="123" t="s">
        <v>96</v>
      </c>
      <c r="E177" s="142" t="s">
        <v>10</v>
      </c>
      <c r="F177" s="143" t="s">
        <v>173</v>
      </c>
      <c r="H177" s="142" t="s">
        <v>10</v>
      </c>
      <c r="I177" s="144"/>
      <c r="L177" s="141"/>
      <c r="M177" s="145"/>
      <c r="N177" s="146"/>
      <c r="O177" s="146"/>
      <c r="P177" s="146"/>
      <c r="Q177" s="146"/>
      <c r="R177" s="146"/>
      <c r="S177" s="146"/>
      <c r="T177" s="147"/>
      <c r="AT177" s="142" t="s">
        <v>96</v>
      </c>
      <c r="AU177" s="142" t="s">
        <v>2</v>
      </c>
      <c r="AV177" s="140" t="s">
        <v>85</v>
      </c>
      <c r="AW177" s="140" t="s">
        <v>98</v>
      </c>
      <c r="AX177" s="140" t="s">
        <v>86</v>
      </c>
      <c r="AY177" s="142" t="s">
        <v>87</v>
      </c>
    </row>
    <row r="178" spans="1:65" s="121" customFormat="1" ht="22.5" x14ac:dyDescent="0.2">
      <c r="B178" s="122"/>
      <c r="D178" s="123" t="s">
        <v>96</v>
      </c>
      <c r="E178" s="124" t="s">
        <v>10</v>
      </c>
      <c r="F178" s="125" t="s">
        <v>174</v>
      </c>
      <c r="H178" s="126">
        <v>96.793999999999997</v>
      </c>
      <c r="I178" s="127"/>
      <c r="L178" s="122"/>
      <c r="M178" s="128"/>
      <c r="N178" s="129"/>
      <c r="O178" s="129"/>
      <c r="P178" s="129"/>
      <c r="Q178" s="129"/>
      <c r="R178" s="129"/>
      <c r="S178" s="129"/>
      <c r="T178" s="130"/>
      <c r="AT178" s="124" t="s">
        <v>96</v>
      </c>
      <c r="AU178" s="124" t="s">
        <v>2</v>
      </c>
      <c r="AV178" s="121" t="s">
        <v>2</v>
      </c>
      <c r="AW178" s="121" t="s">
        <v>98</v>
      </c>
      <c r="AX178" s="121" t="s">
        <v>86</v>
      </c>
      <c r="AY178" s="124" t="s">
        <v>87</v>
      </c>
    </row>
    <row r="179" spans="1:65" s="121" customFormat="1" x14ac:dyDescent="0.2">
      <c r="B179" s="122"/>
      <c r="D179" s="123" t="s">
        <v>96</v>
      </c>
      <c r="E179" s="124" t="s">
        <v>10</v>
      </c>
      <c r="F179" s="125" t="s">
        <v>175</v>
      </c>
      <c r="H179" s="126">
        <v>5.0759999999999996</v>
      </c>
      <c r="I179" s="127"/>
      <c r="L179" s="122"/>
      <c r="M179" s="128"/>
      <c r="N179" s="129"/>
      <c r="O179" s="129"/>
      <c r="P179" s="129"/>
      <c r="Q179" s="129"/>
      <c r="R179" s="129"/>
      <c r="S179" s="129"/>
      <c r="T179" s="130"/>
      <c r="AT179" s="124" t="s">
        <v>96</v>
      </c>
      <c r="AU179" s="124" t="s">
        <v>2</v>
      </c>
      <c r="AV179" s="121" t="s">
        <v>2</v>
      </c>
      <c r="AW179" s="121" t="s">
        <v>98</v>
      </c>
      <c r="AX179" s="121" t="s">
        <v>86</v>
      </c>
      <c r="AY179" s="124" t="s">
        <v>87</v>
      </c>
    </row>
    <row r="180" spans="1:65" s="131" customFormat="1" x14ac:dyDescent="0.2">
      <c r="B180" s="132"/>
      <c r="D180" s="123" t="s">
        <v>96</v>
      </c>
      <c r="E180" s="133" t="s">
        <v>10</v>
      </c>
      <c r="F180" s="134" t="s">
        <v>103</v>
      </c>
      <c r="H180" s="135">
        <v>101.86999999999999</v>
      </c>
      <c r="I180" s="136"/>
      <c r="L180" s="132"/>
      <c r="M180" s="137"/>
      <c r="N180" s="138"/>
      <c r="O180" s="138"/>
      <c r="P180" s="138"/>
      <c r="Q180" s="138"/>
      <c r="R180" s="138"/>
      <c r="S180" s="138"/>
      <c r="T180" s="139"/>
      <c r="AT180" s="133" t="s">
        <v>96</v>
      </c>
      <c r="AU180" s="133" t="s">
        <v>2</v>
      </c>
      <c r="AV180" s="131" t="s">
        <v>94</v>
      </c>
      <c r="AW180" s="131" t="s">
        <v>98</v>
      </c>
      <c r="AX180" s="131" t="s">
        <v>85</v>
      </c>
      <c r="AY180" s="133" t="s">
        <v>87</v>
      </c>
    </row>
    <row r="181" spans="1:65" s="14" customFormat="1" ht="21.6" customHeight="1" x14ac:dyDescent="0.2">
      <c r="A181" s="10"/>
      <c r="B181" s="106"/>
      <c r="C181" s="107" t="s">
        <v>176</v>
      </c>
      <c r="D181" s="107" t="s">
        <v>89</v>
      </c>
      <c r="E181" s="108" t="s">
        <v>177</v>
      </c>
      <c r="F181" s="109" t="s">
        <v>178</v>
      </c>
      <c r="G181" s="110" t="s">
        <v>92</v>
      </c>
      <c r="H181" s="111">
        <v>4.2240000000000002</v>
      </c>
      <c r="I181" s="112"/>
      <c r="J181" s="113">
        <f>ROUND(I181*H181,2)</f>
        <v>0</v>
      </c>
      <c r="K181" s="109" t="s">
        <v>93</v>
      </c>
      <c r="L181" s="11"/>
      <c r="M181" s="114" t="s">
        <v>10</v>
      </c>
      <c r="N181" s="115" t="s">
        <v>27</v>
      </c>
      <c r="O181" s="116"/>
      <c r="P181" s="117">
        <f>O181*H181</f>
        <v>0</v>
      </c>
      <c r="Q181" s="117">
        <v>2.2563399999999998</v>
      </c>
      <c r="R181" s="117">
        <f>Q181*H181</f>
        <v>9.5307801599999991</v>
      </c>
      <c r="S181" s="117">
        <v>0</v>
      </c>
      <c r="T181" s="118">
        <f>S181*H181</f>
        <v>0</v>
      </c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R181" s="119" t="s">
        <v>94</v>
      </c>
      <c r="AT181" s="119" t="s">
        <v>89</v>
      </c>
      <c r="AU181" s="119" t="s">
        <v>2</v>
      </c>
      <c r="AY181" s="2" t="s">
        <v>87</v>
      </c>
      <c r="BE181" s="120">
        <f>IF(N181="základní",J181,0)</f>
        <v>0</v>
      </c>
      <c r="BF181" s="120">
        <f>IF(N181="snížená",J181,0)</f>
        <v>0</v>
      </c>
      <c r="BG181" s="120">
        <f>IF(N181="zákl. přenesená",J181,0)</f>
        <v>0</v>
      </c>
      <c r="BH181" s="120">
        <f>IF(N181="sníž. přenesená",J181,0)</f>
        <v>0</v>
      </c>
      <c r="BI181" s="120">
        <f>IF(N181="nulová",J181,0)</f>
        <v>0</v>
      </c>
      <c r="BJ181" s="2" t="s">
        <v>85</v>
      </c>
      <c r="BK181" s="120">
        <f>ROUND(I181*H181,2)</f>
        <v>0</v>
      </c>
      <c r="BL181" s="2" t="s">
        <v>94</v>
      </c>
      <c r="BM181" s="119" t="s">
        <v>179</v>
      </c>
    </row>
    <row r="182" spans="1:65" s="121" customFormat="1" x14ac:dyDescent="0.2">
      <c r="B182" s="122"/>
      <c r="D182" s="123" t="s">
        <v>96</v>
      </c>
      <c r="E182" s="124" t="s">
        <v>10</v>
      </c>
      <c r="F182" s="125" t="s">
        <v>180</v>
      </c>
      <c r="H182" s="126">
        <v>4.2240000000000002</v>
      </c>
      <c r="I182" s="127"/>
      <c r="L182" s="122"/>
      <c r="M182" s="128"/>
      <c r="N182" s="129"/>
      <c r="O182" s="129"/>
      <c r="P182" s="129"/>
      <c r="Q182" s="129"/>
      <c r="R182" s="129"/>
      <c r="S182" s="129"/>
      <c r="T182" s="130"/>
      <c r="AT182" s="124" t="s">
        <v>96</v>
      </c>
      <c r="AU182" s="124" t="s">
        <v>2</v>
      </c>
      <c r="AV182" s="121" t="s">
        <v>2</v>
      </c>
      <c r="AW182" s="121" t="s">
        <v>98</v>
      </c>
      <c r="AX182" s="121" t="s">
        <v>85</v>
      </c>
      <c r="AY182" s="124" t="s">
        <v>87</v>
      </c>
    </row>
    <row r="183" spans="1:65" s="14" customFormat="1" ht="32.450000000000003" customHeight="1" x14ac:dyDescent="0.2">
      <c r="A183" s="10"/>
      <c r="B183" s="106"/>
      <c r="C183" s="107" t="s">
        <v>181</v>
      </c>
      <c r="D183" s="107" t="s">
        <v>89</v>
      </c>
      <c r="E183" s="108" t="s">
        <v>182</v>
      </c>
      <c r="F183" s="109" t="s">
        <v>183</v>
      </c>
      <c r="G183" s="110" t="s">
        <v>92</v>
      </c>
      <c r="H183" s="111">
        <v>52.735999999999997</v>
      </c>
      <c r="I183" s="112"/>
      <c r="J183" s="113">
        <f>ROUND(I183*H183,2)</f>
        <v>0</v>
      </c>
      <c r="K183" s="109" t="s">
        <v>93</v>
      </c>
      <c r="L183" s="11"/>
      <c r="M183" s="114" t="s">
        <v>10</v>
      </c>
      <c r="N183" s="115" t="s">
        <v>27</v>
      </c>
      <c r="O183" s="116"/>
      <c r="P183" s="117">
        <f>O183*H183</f>
        <v>0</v>
      </c>
      <c r="Q183" s="117">
        <v>2.45329</v>
      </c>
      <c r="R183" s="117">
        <f>Q183*H183</f>
        <v>129.37670144000001</v>
      </c>
      <c r="S183" s="117">
        <v>0</v>
      </c>
      <c r="T183" s="118">
        <f>S183*H183</f>
        <v>0</v>
      </c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119" t="s">
        <v>94</v>
      </c>
      <c r="AT183" s="119" t="s">
        <v>89</v>
      </c>
      <c r="AU183" s="119" t="s">
        <v>2</v>
      </c>
      <c r="AY183" s="2" t="s">
        <v>87</v>
      </c>
      <c r="BE183" s="120">
        <f>IF(N183="základní",J183,0)</f>
        <v>0</v>
      </c>
      <c r="BF183" s="120">
        <f>IF(N183="snížená",J183,0)</f>
        <v>0</v>
      </c>
      <c r="BG183" s="120">
        <f>IF(N183="zákl. přenesená",J183,0)</f>
        <v>0</v>
      </c>
      <c r="BH183" s="120">
        <f>IF(N183="sníž. přenesená",J183,0)</f>
        <v>0</v>
      </c>
      <c r="BI183" s="120">
        <f>IF(N183="nulová",J183,0)</f>
        <v>0</v>
      </c>
      <c r="BJ183" s="2" t="s">
        <v>85</v>
      </c>
      <c r="BK183" s="120">
        <f>ROUND(I183*H183,2)</f>
        <v>0</v>
      </c>
      <c r="BL183" s="2" t="s">
        <v>94</v>
      </c>
      <c r="BM183" s="119" t="s">
        <v>184</v>
      </c>
    </row>
    <row r="184" spans="1:65" s="140" customFormat="1" x14ac:dyDescent="0.2">
      <c r="B184" s="141"/>
      <c r="D184" s="123" t="s">
        <v>96</v>
      </c>
      <c r="E184" s="142" t="s">
        <v>10</v>
      </c>
      <c r="F184" s="143" t="s">
        <v>185</v>
      </c>
      <c r="H184" s="142" t="s">
        <v>10</v>
      </c>
      <c r="I184" s="144"/>
      <c r="L184" s="141"/>
      <c r="M184" s="145"/>
      <c r="N184" s="146"/>
      <c r="O184" s="146"/>
      <c r="P184" s="146"/>
      <c r="Q184" s="146"/>
      <c r="R184" s="146"/>
      <c r="S184" s="146"/>
      <c r="T184" s="147"/>
      <c r="AT184" s="142" t="s">
        <v>96</v>
      </c>
      <c r="AU184" s="142" t="s">
        <v>2</v>
      </c>
      <c r="AV184" s="140" t="s">
        <v>85</v>
      </c>
      <c r="AW184" s="140" t="s">
        <v>98</v>
      </c>
      <c r="AX184" s="140" t="s">
        <v>86</v>
      </c>
      <c r="AY184" s="142" t="s">
        <v>87</v>
      </c>
    </row>
    <row r="185" spans="1:65" s="121" customFormat="1" ht="22.5" x14ac:dyDescent="0.2">
      <c r="B185" s="122"/>
      <c r="D185" s="123" t="s">
        <v>96</v>
      </c>
      <c r="E185" s="124" t="s">
        <v>10</v>
      </c>
      <c r="F185" s="125" t="s">
        <v>186</v>
      </c>
      <c r="H185" s="126">
        <v>52.735999999999997</v>
      </c>
      <c r="I185" s="127"/>
      <c r="L185" s="122"/>
      <c r="M185" s="128"/>
      <c r="N185" s="129"/>
      <c r="O185" s="129"/>
      <c r="P185" s="129"/>
      <c r="Q185" s="129"/>
      <c r="R185" s="129"/>
      <c r="S185" s="129"/>
      <c r="T185" s="130"/>
      <c r="AT185" s="124" t="s">
        <v>96</v>
      </c>
      <c r="AU185" s="124" t="s">
        <v>2</v>
      </c>
      <c r="AV185" s="121" t="s">
        <v>2</v>
      </c>
      <c r="AW185" s="121" t="s">
        <v>98</v>
      </c>
      <c r="AX185" s="121" t="s">
        <v>86</v>
      </c>
      <c r="AY185" s="124" t="s">
        <v>87</v>
      </c>
    </row>
    <row r="186" spans="1:65" s="131" customFormat="1" x14ac:dyDescent="0.2">
      <c r="B186" s="132"/>
      <c r="D186" s="123" t="s">
        <v>96</v>
      </c>
      <c r="E186" s="133" t="s">
        <v>10</v>
      </c>
      <c r="F186" s="134" t="s">
        <v>103</v>
      </c>
      <c r="H186" s="135">
        <v>52.735999999999997</v>
      </c>
      <c r="I186" s="136"/>
      <c r="L186" s="132"/>
      <c r="M186" s="137"/>
      <c r="N186" s="138"/>
      <c r="O186" s="138"/>
      <c r="P186" s="138"/>
      <c r="Q186" s="138"/>
      <c r="R186" s="138"/>
      <c r="S186" s="138"/>
      <c r="T186" s="139"/>
      <c r="AT186" s="133" t="s">
        <v>96</v>
      </c>
      <c r="AU186" s="133" t="s">
        <v>2</v>
      </c>
      <c r="AV186" s="131" t="s">
        <v>94</v>
      </c>
      <c r="AW186" s="131" t="s">
        <v>98</v>
      </c>
      <c r="AX186" s="131" t="s">
        <v>85</v>
      </c>
      <c r="AY186" s="133" t="s">
        <v>87</v>
      </c>
    </row>
    <row r="187" spans="1:65" s="14" customFormat="1" ht="14.45" customHeight="1" x14ac:dyDescent="0.2">
      <c r="A187" s="10"/>
      <c r="B187" s="106"/>
      <c r="C187" s="107" t="s">
        <v>187</v>
      </c>
      <c r="D187" s="107" t="s">
        <v>89</v>
      </c>
      <c r="E187" s="108" t="s">
        <v>188</v>
      </c>
      <c r="F187" s="109" t="s">
        <v>189</v>
      </c>
      <c r="G187" s="110" t="s">
        <v>149</v>
      </c>
      <c r="H187" s="111">
        <v>15.06</v>
      </c>
      <c r="I187" s="112"/>
      <c r="J187" s="113">
        <f>ROUND(I187*H187,2)</f>
        <v>0</v>
      </c>
      <c r="K187" s="109" t="s">
        <v>93</v>
      </c>
      <c r="L187" s="11"/>
      <c r="M187" s="114" t="s">
        <v>10</v>
      </c>
      <c r="N187" s="115" t="s">
        <v>27</v>
      </c>
      <c r="O187" s="116"/>
      <c r="P187" s="117">
        <f>O187*H187</f>
        <v>0</v>
      </c>
      <c r="Q187" s="117">
        <v>2.47E-3</v>
      </c>
      <c r="R187" s="117">
        <f>Q187*H187</f>
        <v>3.7198200000000001E-2</v>
      </c>
      <c r="S187" s="117">
        <v>0</v>
      </c>
      <c r="T187" s="118">
        <f>S187*H187</f>
        <v>0</v>
      </c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R187" s="119" t="s">
        <v>94</v>
      </c>
      <c r="AT187" s="119" t="s">
        <v>89</v>
      </c>
      <c r="AU187" s="119" t="s">
        <v>2</v>
      </c>
      <c r="AY187" s="2" t="s">
        <v>87</v>
      </c>
      <c r="BE187" s="120">
        <f>IF(N187="základní",J187,0)</f>
        <v>0</v>
      </c>
      <c r="BF187" s="120">
        <f>IF(N187="snížená",J187,0)</f>
        <v>0</v>
      </c>
      <c r="BG187" s="120">
        <f>IF(N187="zákl. přenesená",J187,0)</f>
        <v>0</v>
      </c>
      <c r="BH187" s="120">
        <f>IF(N187="sníž. přenesená",J187,0)</f>
        <v>0</v>
      </c>
      <c r="BI187" s="120">
        <f>IF(N187="nulová",J187,0)</f>
        <v>0</v>
      </c>
      <c r="BJ187" s="2" t="s">
        <v>85</v>
      </c>
      <c r="BK187" s="120">
        <f>ROUND(I187*H187,2)</f>
        <v>0</v>
      </c>
      <c r="BL187" s="2" t="s">
        <v>94</v>
      </c>
      <c r="BM187" s="119" t="s">
        <v>190</v>
      </c>
    </row>
    <row r="188" spans="1:65" s="121" customFormat="1" x14ac:dyDescent="0.2">
      <c r="B188" s="122"/>
      <c r="D188" s="123" t="s">
        <v>96</v>
      </c>
      <c r="E188" s="124" t="s">
        <v>10</v>
      </c>
      <c r="F188" s="125" t="s">
        <v>191</v>
      </c>
      <c r="H188" s="126">
        <v>15.06</v>
      </c>
      <c r="I188" s="127"/>
      <c r="L188" s="122"/>
      <c r="M188" s="128"/>
      <c r="N188" s="129"/>
      <c r="O188" s="129"/>
      <c r="P188" s="129"/>
      <c r="Q188" s="129"/>
      <c r="R188" s="129"/>
      <c r="S188" s="129"/>
      <c r="T188" s="130"/>
      <c r="AT188" s="124" t="s">
        <v>96</v>
      </c>
      <c r="AU188" s="124" t="s">
        <v>2</v>
      </c>
      <c r="AV188" s="121" t="s">
        <v>2</v>
      </c>
      <c r="AW188" s="121" t="s">
        <v>98</v>
      </c>
      <c r="AX188" s="121" t="s">
        <v>85</v>
      </c>
      <c r="AY188" s="124" t="s">
        <v>87</v>
      </c>
    </row>
    <row r="189" spans="1:65" s="14" customFormat="1" ht="14.45" customHeight="1" x14ac:dyDescent="0.2">
      <c r="A189" s="10"/>
      <c r="B189" s="106"/>
      <c r="C189" s="107" t="s">
        <v>192</v>
      </c>
      <c r="D189" s="107" t="s">
        <v>89</v>
      </c>
      <c r="E189" s="108" t="s">
        <v>193</v>
      </c>
      <c r="F189" s="109" t="s">
        <v>194</v>
      </c>
      <c r="G189" s="110" t="s">
        <v>149</v>
      </c>
      <c r="H189" s="111">
        <v>15.06</v>
      </c>
      <c r="I189" s="112"/>
      <c r="J189" s="113">
        <f>ROUND(I189*H189,2)</f>
        <v>0</v>
      </c>
      <c r="K189" s="109" t="s">
        <v>93</v>
      </c>
      <c r="L189" s="11"/>
      <c r="M189" s="114" t="s">
        <v>10</v>
      </c>
      <c r="N189" s="115" t="s">
        <v>27</v>
      </c>
      <c r="O189" s="116"/>
      <c r="P189" s="117">
        <f>O189*H189</f>
        <v>0</v>
      </c>
      <c r="Q189" s="117">
        <v>0</v>
      </c>
      <c r="R189" s="117">
        <f>Q189*H189</f>
        <v>0</v>
      </c>
      <c r="S189" s="117">
        <v>0</v>
      </c>
      <c r="T189" s="118">
        <f>S189*H189</f>
        <v>0</v>
      </c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R189" s="119" t="s">
        <v>94</v>
      </c>
      <c r="AT189" s="119" t="s">
        <v>89</v>
      </c>
      <c r="AU189" s="119" t="s">
        <v>2</v>
      </c>
      <c r="AY189" s="2" t="s">
        <v>87</v>
      </c>
      <c r="BE189" s="120">
        <f>IF(N189="základní",J189,0)</f>
        <v>0</v>
      </c>
      <c r="BF189" s="120">
        <f>IF(N189="snížená",J189,0)</f>
        <v>0</v>
      </c>
      <c r="BG189" s="120">
        <f>IF(N189="zákl. přenesená",J189,0)</f>
        <v>0</v>
      </c>
      <c r="BH189" s="120">
        <f>IF(N189="sníž. přenesená",J189,0)</f>
        <v>0</v>
      </c>
      <c r="BI189" s="120">
        <f>IF(N189="nulová",J189,0)</f>
        <v>0</v>
      </c>
      <c r="BJ189" s="2" t="s">
        <v>85</v>
      </c>
      <c r="BK189" s="120">
        <f>ROUND(I189*H189,2)</f>
        <v>0</v>
      </c>
      <c r="BL189" s="2" t="s">
        <v>94</v>
      </c>
      <c r="BM189" s="119" t="s">
        <v>195</v>
      </c>
    </row>
    <row r="190" spans="1:65" s="14" customFormat="1" ht="21.6" customHeight="1" x14ac:dyDescent="0.2">
      <c r="A190" s="10"/>
      <c r="B190" s="106"/>
      <c r="C190" s="107" t="s">
        <v>196</v>
      </c>
      <c r="D190" s="107" t="s">
        <v>89</v>
      </c>
      <c r="E190" s="108" t="s">
        <v>197</v>
      </c>
      <c r="F190" s="109" t="s">
        <v>198</v>
      </c>
      <c r="G190" s="110" t="s">
        <v>199</v>
      </c>
      <c r="H190" s="111">
        <v>3.5529999999999999</v>
      </c>
      <c r="I190" s="112"/>
      <c r="J190" s="113">
        <f>ROUND(I190*H190,2)</f>
        <v>0</v>
      </c>
      <c r="K190" s="109" t="s">
        <v>93</v>
      </c>
      <c r="L190" s="11"/>
      <c r="M190" s="114" t="s">
        <v>10</v>
      </c>
      <c r="N190" s="115" t="s">
        <v>27</v>
      </c>
      <c r="O190" s="116"/>
      <c r="P190" s="117">
        <f>O190*H190</f>
        <v>0</v>
      </c>
      <c r="Q190" s="117">
        <v>1.06277</v>
      </c>
      <c r="R190" s="117">
        <f>Q190*H190</f>
        <v>3.77602181</v>
      </c>
      <c r="S190" s="117">
        <v>0</v>
      </c>
      <c r="T190" s="118">
        <f>S190*H190</f>
        <v>0</v>
      </c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R190" s="119" t="s">
        <v>94</v>
      </c>
      <c r="AT190" s="119" t="s">
        <v>89</v>
      </c>
      <c r="AU190" s="119" t="s">
        <v>2</v>
      </c>
      <c r="AY190" s="2" t="s">
        <v>87</v>
      </c>
      <c r="BE190" s="120">
        <f>IF(N190="základní",J190,0)</f>
        <v>0</v>
      </c>
      <c r="BF190" s="120">
        <f>IF(N190="snížená",J190,0)</f>
        <v>0</v>
      </c>
      <c r="BG190" s="120">
        <f>IF(N190="zákl. přenesená",J190,0)</f>
        <v>0</v>
      </c>
      <c r="BH190" s="120">
        <f>IF(N190="sníž. přenesená",J190,0)</f>
        <v>0</v>
      </c>
      <c r="BI190" s="120">
        <f>IF(N190="nulová",J190,0)</f>
        <v>0</v>
      </c>
      <c r="BJ190" s="2" t="s">
        <v>85</v>
      </c>
      <c r="BK190" s="120">
        <f>ROUND(I190*H190,2)</f>
        <v>0</v>
      </c>
      <c r="BL190" s="2" t="s">
        <v>94</v>
      </c>
      <c r="BM190" s="119" t="s">
        <v>200</v>
      </c>
    </row>
    <row r="191" spans="1:65" s="121" customFormat="1" x14ac:dyDescent="0.2">
      <c r="B191" s="122"/>
      <c r="D191" s="123" t="s">
        <v>96</v>
      </c>
      <c r="E191" s="124" t="s">
        <v>10</v>
      </c>
      <c r="F191" s="125" t="s">
        <v>201</v>
      </c>
      <c r="H191" s="126">
        <v>3.5529999999999999</v>
      </c>
      <c r="I191" s="127"/>
      <c r="L191" s="122"/>
      <c r="M191" s="128"/>
      <c r="N191" s="129"/>
      <c r="O191" s="129"/>
      <c r="P191" s="129"/>
      <c r="Q191" s="129"/>
      <c r="R191" s="129"/>
      <c r="S191" s="129"/>
      <c r="T191" s="130"/>
      <c r="AT191" s="124" t="s">
        <v>96</v>
      </c>
      <c r="AU191" s="124" t="s">
        <v>2</v>
      </c>
      <c r="AV191" s="121" t="s">
        <v>2</v>
      </c>
      <c r="AW191" s="121" t="s">
        <v>98</v>
      </c>
      <c r="AX191" s="121" t="s">
        <v>85</v>
      </c>
      <c r="AY191" s="124" t="s">
        <v>87</v>
      </c>
    </row>
    <row r="192" spans="1:65" s="14" customFormat="1" ht="32.450000000000003" customHeight="1" x14ac:dyDescent="0.2">
      <c r="A192" s="10"/>
      <c r="B192" s="106"/>
      <c r="C192" s="107" t="s">
        <v>202</v>
      </c>
      <c r="D192" s="107" t="s">
        <v>89</v>
      </c>
      <c r="E192" s="108" t="s">
        <v>203</v>
      </c>
      <c r="F192" s="109" t="s">
        <v>204</v>
      </c>
      <c r="G192" s="110" t="s">
        <v>92</v>
      </c>
      <c r="H192" s="111">
        <v>46.515000000000001</v>
      </c>
      <c r="I192" s="112"/>
      <c r="J192" s="113">
        <f>ROUND(I192*H192,2)</f>
        <v>0</v>
      </c>
      <c r="K192" s="109" t="s">
        <v>93</v>
      </c>
      <c r="L192" s="11"/>
      <c r="M192" s="114" t="s">
        <v>10</v>
      </c>
      <c r="N192" s="115" t="s">
        <v>27</v>
      </c>
      <c r="O192" s="116"/>
      <c r="P192" s="117">
        <f>O192*H192</f>
        <v>0</v>
      </c>
      <c r="Q192" s="117">
        <v>2.45329</v>
      </c>
      <c r="R192" s="117">
        <f>Q192*H192</f>
        <v>114.11478434999999</v>
      </c>
      <c r="S192" s="117">
        <v>0</v>
      </c>
      <c r="T192" s="118">
        <f>S192*H192</f>
        <v>0</v>
      </c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R192" s="119" t="s">
        <v>94</v>
      </c>
      <c r="AT192" s="119" t="s">
        <v>89</v>
      </c>
      <c r="AU192" s="119" t="s">
        <v>2</v>
      </c>
      <c r="AY192" s="2" t="s">
        <v>87</v>
      </c>
      <c r="BE192" s="120">
        <f>IF(N192="základní",J192,0)</f>
        <v>0</v>
      </c>
      <c r="BF192" s="120">
        <f>IF(N192="snížená",J192,0)</f>
        <v>0</v>
      </c>
      <c r="BG192" s="120">
        <f>IF(N192="zákl. přenesená",J192,0)</f>
        <v>0</v>
      </c>
      <c r="BH192" s="120">
        <f>IF(N192="sníž. přenesená",J192,0)</f>
        <v>0</v>
      </c>
      <c r="BI192" s="120">
        <f>IF(N192="nulová",J192,0)</f>
        <v>0</v>
      </c>
      <c r="BJ192" s="2" t="s">
        <v>85</v>
      </c>
      <c r="BK192" s="120">
        <f>ROUND(I192*H192,2)</f>
        <v>0</v>
      </c>
      <c r="BL192" s="2" t="s">
        <v>94</v>
      </c>
      <c r="BM192" s="119" t="s">
        <v>205</v>
      </c>
    </row>
    <row r="193" spans="1:65" s="140" customFormat="1" x14ac:dyDescent="0.2">
      <c r="B193" s="141"/>
      <c r="D193" s="123" t="s">
        <v>96</v>
      </c>
      <c r="E193" s="142" t="s">
        <v>10</v>
      </c>
      <c r="F193" s="143" t="s">
        <v>206</v>
      </c>
      <c r="H193" s="142" t="s">
        <v>10</v>
      </c>
      <c r="I193" s="144"/>
      <c r="L193" s="141"/>
      <c r="M193" s="145"/>
      <c r="N193" s="146"/>
      <c r="O193" s="146"/>
      <c r="P193" s="146"/>
      <c r="Q193" s="146"/>
      <c r="R193" s="146"/>
      <c r="S193" s="146"/>
      <c r="T193" s="147"/>
      <c r="AT193" s="142" t="s">
        <v>96</v>
      </c>
      <c r="AU193" s="142" t="s">
        <v>2</v>
      </c>
      <c r="AV193" s="140" t="s">
        <v>85</v>
      </c>
      <c r="AW193" s="140" t="s">
        <v>98</v>
      </c>
      <c r="AX193" s="140" t="s">
        <v>86</v>
      </c>
      <c r="AY193" s="142" t="s">
        <v>87</v>
      </c>
    </row>
    <row r="194" spans="1:65" s="121" customFormat="1" ht="22.5" x14ac:dyDescent="0.2">
      <c r="B194" s="122"/>
      <c r="D194" s="123" t="s">
        <v>96</v>
      </c>
      <c r="E194" s="124" t="s">
        <v>10</v>
      </c>
      <c r="F194" s="125" t="s">
        <v>207</v>
      </c>
      <c r="H194" s="126">
        <v>20.178000000000001</v>
      </c>
      <c r="I194" s="127"/>
      <c r="L194" s="122"/>
      <c r="M194" s="128"/>
      <c r="N194" s="129"/>
      <c r="O194" s="129"/>
      <c r="P194" s="129"/>
      <c r="Q194" s="129"/>
      <c r="R194" s="129"/>
      <c r="S194" s="129"/>
      <c r="T194" s="130"/>
      <c r="AT194" s="124" t="s">
        <v>96</v>
      </c>
      <c r="AU194" s="124" t="s">
        <v>2</v>
      </c>
      <c r="AV194" s="121" t="s">
        <v>2</v>
      </c>
      <c r="AW194" s="121" t="s">
        <v>98</v>
      </c>
      <c r="AX194" s="121" t="s">
        <v>86</v>
      </c>
      <c r="AY194" s="124" t="s">
        <v>87</v>
      </c>
    </row>
    <row r="195" spans="1:65" s="121" customFormat="1" ht="22.5" x14ac:dyDescent="0.2">
      <c r="B195" s="122"/>
      <c r="D195" s="123" t="s">
        <v>96</v>
      </c>
      <c r="E195" s="124" t="s">
        <v>10</v>
      </c>
      <c r="F195" s="125" t="s">
        <v>208</v>
      </c>
      <c r="H195" s="126">
        <v>2.7530000000000001</v>
      </c>
      <c r="I195" s="127"/>
      <c r="L195" s="122"/>
      <c r="M195" s="128"/>
      <c r="N195" s="129"/>
      <c r="O195" s="129"/>
      <c r="P195" s="129"/>
      <c r="Q195" s="129"/>
      <c r="R195" s="129"/>
      <c r="S195" s="129"/>
      <c r="T195" s="130"/>
      <c r="AT195" s="124" t="s">
        <v>96</v>
      </c>
      <c r="AU195" s="124" t="s">
        <v>2</v>
      </c>
      <c r="AV195" s="121" t="s">
        <v>2</v>
      </c>
      <c r="AW195" s="121" t="s">
        <v>98</v>
      </c>
      <c r="AX195" s="121" t="s">
        <v>86</v>
      </c>
      <c r="AY195" s="124" t="s">
        <v>87</v>
      </c>
    </row>
    <row r="196" spans="1:65" s="121" customFormat="1" ht="22.5" x14ac:dyDescent="0.2">
      <c r="B196" s="122"/>
      <c r="D196" s="123" t="s">
        <v>96</v>
      </c>
      <c r="E196" s="124" t="s">
        <v>10</v>
      </c>
      <c r="F196" s="125" t="s">
        <v>209</v>
      </c>
      <c r="H196" s="126">
        <v>19.228000000000002</v>
      </c>
      <c r="I196" s="127"/>
      <c r="L196" s="122"/>
      <c r="M196" s="128"/>
      <c r="N196" s="129"/>
      <c r="O196" s="129"/>
      <c r="P196" s="129"/>
      <c r="Q196" s="129"/>
      <c r="R196" s="129"/>
      <c r="S196" s="129"/>
      <c r="T196" s="130"/>
      <c r="AT196" s="124" t="s">
        <v>96</v>
      </c>
      <c r="AU196" s="124" t="s">
        <v>2</v>
      </c>
      <c r="AV196" s="121" t="s">
        <v>2</v>
      </c>
      <c r="AW196" s="121" t="s">
        <v>98</v>
      </c>
      <c r="AX196" s="121" t="s">
        <v>86</v>
      </c>
      <c r="AY196" s="124" t="s">
        <v>87</v>
      </c>
    </row>
    <row r="197" spans="1:65" s="121" customFormat="1" x14ac:dyDescent="0.2">
      <c r="B197" s="122"/>
      <c r="D197" s="123" t="s">
        <v>96</v>
      </c>
      <c r="E197" s="124" t="s">
        <v>10</v>
      </c>
      <c r="F197" s="125" t="s">
        <v>210</v>
      </c>
      <c r="H197" s="126">
        <v>4.3559999999999999</v>
      </c>
      <c r="I197" s="127"/>
      <c r="L197" s="122"/>
      <c r="M197" s="128"/>
      <c r="N197" s="129"/>
      <c r="O197" s="129"/>
      <c r="P197" s="129"/>
      <c r="Q197" s="129"/>
      <c r="R197" s="129"/>
      <c r="S197" s="129"/>
      <c r="T197" s="130"/>
      <c r="AT197" s="124" t="s">
        <v>96</v>
      </c>
      <c r="AU197" s="124" t="s">
        <v>2</v>
      </c>
      <c r="AV197" s="121" t="s">
        <v>2</v>
      </c>
      <c r="AW197" s="121" t="s">
        <v>98</v>
      </c>
      <c r="AX197" s="121" t="s">
        <v>86</v>
      </c>
      <c r="AY197" s="124" t="s">
        <v>87</v>
      </c>
    </row>
    <row r="198" spans="1:65" s="131" customFormat="1" x14ac:dyDescent="0.2">
      <c r="B198" s="132"/>
      <c r="D198" s="123" t="s">
        <v>96</v>
      </c>
      <c r="E198" s="133" t="s">
        <v>10</v>
      </c>
      <c r="F198" s="134" t="s">
        <v>103</v>
      </c>
      <c r="H198" s="135">
        <v>46.515000000000008</v>
      </c>
      <c r="I198" s="136"/>
      <c r="L198" s="132"/>
      <c r="M198" s="137"/>
      <c r="N198" s="138"/>
      <c r="O198" s="138"/>
      <c r="P198" s="138"/>
      <c r="Q198" s="138"/>
      <c r="R198" s="138"/>
      <c r="S198" s="138"/>
      <c r="T198" s="139"/>
      <c r="AT198" s="133" t="s">
        <v>96</v>
      </c>
      <c r="AU198" s="133" t="s">
        <v>2</v>
      </c>
      <c r="AV198" s="131" t="s">
        <v>94</v>
      </c>
      <c r="AW198" s="131" t="s">
        <v>98</v>
      </c>
      <c r="AX198" s="131" t="s">
        <v>85</v>
      </c>
      <c r="AY198" s="133" t="s">
        <v>87</v>
      </c>
    </row>
    <row r="199" spans="1:65" s="14" customFormat="1" ht="14.45" customHeight="1" x14ac:dyDescent="0.2">
      <c r="A199" s="10"/>
      <c r="B199" s="106"/>
      <c r="C199" s="107" t="s">
        <v>211</v>
      </c>
      <c r="D199" s="107" t="s">
        <v>89</v>
      </c>
      <c r="E199" s="108" t="s">
        <v>212</v>
      </c>
      <c r="F199" s="109" t="s">
        <v>213</v>
      </c>
      <c r="G199" s="110" t="s">
        <v>149</v>
      </c>
      <c r="H199" s="111">
        <v>146.39500000000001</v>
      </c>
      <c r="I199" s="112"/>
      <c r="J199" s="113">
        <f>ROUND(I199*H199,2)</f>
        <v>0</v>
      </c>
      <c r="K199" s="109" t="s">
        <v>93</v>
      </c>
      <c r="L199" s="11"/>
      <c r="M199" s="114" t="s">
        <v>10</v>
      </c>
      <c r="N199" s="115" t="s">
        <v>27</v>
      </c>
      <c r="O199" s="116"/>
      <c r="P199" s="117">
        <f>O199*H199</f>
        <v>0</v>
      </c>
      <c r="Q199" s="117">
        <v>2.6900000000000001E-3</v>
      </c>
      <c r="R199" s="117">
        <f>Q199*H199</f>
        <v>0.39380255000000003</v>
      </c>
      <c r="S199" s="117">
        <v>0</v>
      </c>
      <c r="T199" s="118">
        <f>S199*H199</f>
        <v>0</v>
      </c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R199" s="119" t="s">
        <v>94</v>
      </c>
      <c r="AT199" s="119" t="s">
        <v>89</v>
      </c>
      <c r="AU199" s="119" t="s">
        <v>2</v>
      </c>
      <c r="AY199" s="2" t="s">
        <v>87</v>
      </c>
      <c r="BE199" s="120">
        <f>IF(N199="základní",J199,0)</f>
        <v>0</v>
      </c>
      <c r="BF199" s="120">
        <f>IF(N199="snížená",J199,0)</f>
        <v>0</v>
      </c>
      <c r="BG199" s="120">
        <f>IF(N199="zákl. přenesená",J199,0)</f>
        <v>0</v>
      </c>
      <c r="BH199" s="120">
        <f>IF(N199="sníž. přenesená",J199,0)</f>
        <v>0</v>
      </c>
      <c r="BI199" s="120">
        <f>IF(N199="nulová",J199,0)</f>
        <v>0</v>
      </c>
      <c r="BJ199" s="2" t="s">
        <v>85</v>
      </c>
      <c r="BK199" s="120">
        <f>ROUND(I199*H199,2)</f>
        <v>0</v>
      </c>
      <c r="BL199" s="2" t="s">
        <v>94</v>
      </c>
      <c r="BM199" s="119" t="s">
        <v>214</v>
      </c>
    </row>
    <row r="200" spans="1:65" s="140" customFormat="1" x14ac:dyDescent="0.2">
      <c r="B200" s="141"/>
      <c r="D200" s="123" t="s">
        <v>96</v>
      </c>
      <c r="E200" s="142" t="s">
        <v>10</v>
      </c>
      <c r="F200" s="143" t="s">
        <v>206</v>
      </c>
      <c r="H200" s="142" t="s">
        <v>10</v>
      </c>
      <c r="I200" s="144"/>
      <c r="L200" s="141"/>
      <c r="M200" s="145"/>
      <c r="N200" s="146"/>
      <c r="O200" s="146"/>
      <c r="P200" s="146"/>
      <c r="Q200" s="146"/>
      <c r="R200" s="146"/>
      <c r="S200" s="146"/>
      <c r="T200" s="147"/>
      <c r="AT200" s="142" t="s">
        <v>96</v>
      </c>
      <c r="AU200" s="142" t="s">
        <v>2</v>
      </c>
      <c r="AV200" s="140" t="s">
        <v>85</v>
      </c>
      <c r="AW200" s="140" t="s">
        <v>98</v>
      </c>
      <c r="AX200" s="140" t="s">
        <v>86</v>
      </c>
      <c r="AY200" s="142" t="s">
        <v>87</v>
      </c>
    </row>
    <row r="201" spans="1:65" s="121" customFormat="1" ht="22.5" x14ac:dyDescent="0.2">
      <c r="B201" s="122"/>
      <c r="D201" s="123" t="s">
        <v>96</v>
      </c>
      <c r="E201" s="124" t="s">
        <v>10</v>
      </c>
      <c r="F201" s="125" t="s">
        <v>215</v>
      </c>
      <c r="H201" s="126">
        <v>63.905999999999999</v>
      </c>
      <c r="I201" s="127"/>
      <c r="L201" s="122"/>
      <c r="M201" s="128"/>
      <c r="N201" s="129"/>
      <c r="O201" s="129"/>
      <c r="P201" s="129"/>
      <c r="Q201" s="129"/>
      <c r="R201" s="129"/>
      <c r="S201" s="129"/>
      <c r="T201" s="130"/>
      <c r="AT201" s="124" t="s">
        <v>96</v>
      </c>
      <c r="AU201" s="124" t="s">
        <v>2</v>
      </c>
      <c r="AV201" s="121" t="s">
        <v>2</v>
      </c>
      <c r="AW201" s="121" t="s">
        <v>98</v>
      </c>
      <c r="AX201" s="121" t="s">
        <v>86</v>
      </c>
      <c r="AY201" s="124" t="s">
        <v>87</v>
      </c>
    </row>
    <row r="202" spans="1:65" s="121" customFormat="1" ht="22.5" x14ac:dyDescent="0.2">
      <c r="B202" s="122"/>
      <c r="D202" s="123" t="s">
        <v>96</v>
      </c>
      <c r="E202" s="124" t="s">
        <v>10</v>
      </c>
      <c r="F202" s="125" t="s">
        <v>216</v>
      </c>
      <c r="H202" s="126">
        <v>9.1750000000000007</v>
      </c>
      <c r="I202" s="127"/>
      <c r="L202" s="122"/>
      <c r="M202" s="128"/>
      <c r="N202" s="129"/>
      <c r="O202" s="129"/>
      <c r="P202" s="129"/>
      <c r="Q202" s="129"/>
      <c r="R202" s="129"/>
      <c r="S202" s="129"/>
      <c r="T202" s="130"/>
      <c r="AT202" s="124" t="s">
        <v>96</v>
      </c>
      <c r="AU202" s="124" t="s">
        <v>2</v>
      </c>
      <c r="AV202" s="121" t="s">
        <v>2</v>
      </c>
      <c r="AW202" s="121" t="s">
        <v>98</v>
      </c>
      <c r="AX202" s="121" t="s">
        <v>86</v>
      </c>
      <c r="AY202" s="124" t="s">
        <v>87</v>
      </c>
    </row>
    <row r="203" spans="1:65" s="121" customFormat="1" ht="22.5" x14ac:dyDescent="0.2">
      <c r="B203" s="122"/>
      <c r="D203" s="123" t="s">
        <v>96</v>
      </c>
      <c r="E203" s="124" t="s">
        <v>10</v>
      </c>
      <c r="F203" s="125" t="s">
        <v>217</v>
      </c>
      <c r="H203" s="126">
        <v>58.793999999999997</v>
      </c>
      <c r="I203" s="127"/>
      <c r="L203" s="122"/>
      <c r="M203" s="128"/>
      <c r="N203" s="129"/>
      <c r="O203" s="129"/>
      <c r="P203" s="129"/>
      <c r="Q203" s="129"/>
      <c r="R203" s="129"/>
      <c r="S203" s="129"/>
      <c r="T203" s="130"/>
      <c r="AT203" s="124" t="s">
        <v>96</v>
      </c>
      <c r="AU203" s="124" t="s">
        <v>2</v>
      </c>
      <c r="AV203" s="121" t="s">
        <v>2</v>
      </c>
      <c r="AW203" s="121" t="s">
        <v>98</v>
      </c>
      <c r="AX203" s="121" t="s">
        <v>86</v>
      </c>
      <c r="AY203" s="124" t="s">
        <v>87</v>
      </c>
    </row>
    <row r="204" spans="1:65" s="121" customFormat="1" x14ac:dyDescent="0.2">
      <c r="B204" s="122"/>
      <c r="D204" s="123" t="s">
        <v>96</v>
      </c>
      <c r="E204" s="124" t="s">
        <v>10</v>
      </c>
      <c r="F204" s="125" t="s">
        <v>218</v>
      </c>
      <c r="H204" s="126">
        <v>14.52</v>
      </c>
      <c r="I204" s="127"/>
      <c r="L204" s="122"/>
      <c r="M204" s="128"/>
      <c r="N204" s="129"/>
      <c r="O204" s="129"/>
      <c r="P204" s="129"/>
      <c r="Q204" s="129"/>
      <c r="R204" s="129"/>
      <c r="S204" s="129"/>
      <c r="T204" s="130"/>
      <c r="AT204" s="124" t="s">
        <v>96</v>
      </c>
      <c r="AU204" s="124" t="s">
        <v>2</v>
      </c>
      <c r="AV204" s="121" t="s">
        <v>2</v>
      </c>
      <c r="AW204" s="121" t="s">
        <v>98</v>
      </c>
      <c r="AX204" s="121" t="s">
        <v>86</v>
      </c>
      <c r="AY204" s="124" t="s">
        <v>87</v>
      </c>
    </row>
    <row r="205" spans="1:65" s="131" customFormat="1" x14ac:dyDescent="0.2">
      <c r="B205" s="132"/>
      <c r="D205" s="123" t="s">
        <v>96</v>
      </c>
      <c r="E205" s="133" t="s">
        <v>10</v>
      </c>
      <c r="F205" s="134" t="s">
        <v>103</v>
      </c>
      <c r="H205" s="135">
        <v>146.39500000000001</v>
      </c>
      <c r="I205" s="136"/>
      <c r="L205" s="132"/>
      <c r="M205" s="137"/>
      <c r="N205" s="138"/>
      <c r="O205" s="138"/>
      <c r="P205" s="138"/>
      <c r="Q205" s="138"/>
      <c r="R205" s="138"/>
      <c r="S205" s="138"/>
      <c r="T205" s="139"/>
      <c r="AT205" s="133" t="s">
        <v>96</v>
      </c>
      <c r="AU205" s="133" t="s">
        <v>2</v>
      </c>
      <c r="AV205" s="131" t="s">
        <v>94</v>
      </c>
      <c r="AW205" s="131" t="s">
        <v>98</v>
      </c>
      <c r="AX205" s="131" t="s">
        <v>85</v>
      </c>
      <c r="AY205" s="133" t="s">
        <v>87</v>
      </c>
    </row>
    <row r="206" spans="1:65" s="14" customFormat="1" ht="14.45" customHeight="1" x14ac:dyDescent="0.2">
      <c r="A206" s="10"/>
      <c r="B206" s="106"/>
      <c r="C206" s="107" t="s">
        <v>219</v>
      </c>
      <c r="D206" s="107" t="s">
        <v>89</v>
      </c>
      <c r="E206" s="108" t="s">
        <v>220</v>
      </c>
      <c r="F206" s="109" t="s">
        <v>221</v>
      </c>
      <c r="G206" s="110" t="s">
        <v>149</v>
      </c>
      <c r="H206" s="111">
        <v>146.39500000000001</v>
      </c>
      <c r="I206" s="112"/>
      <c r="J206" s="113">
        <f>ROUND(I206*H206,2)</f>
        <v>0</v>
      </c>
      <c r="K206" s="109" t="s">
        <v>93</v>
      </c>
      <c r="L206" s="11"/>
      <c r="M206" s="114" t="s">
        <v>10</v>
      </c>
      <c r="N206" s="115" t="s">
        <v>27</v>
      </c>
      <c r="O206" s="116"/>
      <c r="P206" s="117">
        <f>O206*H206</f>
        <v>0</v>
      </c>
      <c r="Q206" s="117">
        <v>0</v>
      </c>
      <c r="R206" s="117">
        <f>Q206*H206</f>
        <v>0</v>
      </c>
      <c r="S206" s="117">
        <v>0</v>
      </c>
      <c r="T206" s="118">
        <f>S206*H206</f>
        <v>0</v>
      </c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R206" s="119" t="s">
        <v>94</v>
      </c>
      <c r="AT206" s="119" t="s">
        <v>89</v>
      </c>
      <c r="AU206" s="119" t="s">
        <v>2</v>
      </c>
      <c r="AY206" s="2" t="s">
        <v>87</v>
      </c>
      <c r="BE206" s="120">
        <f>IF(N206="základní",J206,0)</f>
        <v>0</v>
      </c>
      <c r="BF206" s="120">
        <f>IF(N206="snížená",J206,0)</f>
        <v>0</v>
      </c>
      <c r="BG206" s="120">
        <f>IF(N206="zákl. přenesená",J206,0)</f>
        <v>0</v>
      </c>
      <c r="BH206" s="120">
        <f>IF(N206="sníž. přenesená",J206,0)</f>
        <v>0</v>
      </c>
      <c r="BI206" s="120">
        <f>IF(N206="nulová",J206,0)</f>
        <v>0</v>
      </c>
      <c r="BJ206" s="2" t="s">
        <v>85</v>
      </c>
      <c r="BK206" s="120">
        <f>ROUND(I206*H206,2)</f>
        <v>0</v>
      </c>
      <c r="BL206" s="2" t="s">
        <v>94</v>
      </c>
      <c r="BM206" s="119" t="s">
        <v>222</v>
      </c>
    </row>
    <row r="207" spans="1:65" s="14" customFormat="1" ht="54" customHeight="1" x14ac:dyDescent="0.2">
      <c r="A207" s="10"/>
      <c r="B207" s="106"/>
      <c r="C207" s="107" t="s">
        <v>223</v>
      </c>
      <c r="D207" s="107" t="s">
        <v>89</v>
      </c>
      <c r="E207" s="108" t="s">
        <v>224</v>
      </c>
      <c r="F207" s="109" t="s">
        <v>225</v>
      </c>
      <c r="G207" s="110" t="s">
        <v>139</v>
      </c>
      <c r="H207" s="111">
        <v>3</v>
      </c>
      <c r="I207" s="112"/>
      <c r="J207" s="113">
        <f>ROUND(I207*H207,2)</f>
        <v>0</v>
      </c>
      <c r="K207" s="109" t="s">
        <v>93</v>
      </c>
      <c r="L207" s="11"/>
      <c r="M207" s="114" t="s">
        <v>10</v>
      </c>
      <c r="N207" s="115" t="s">
        <v>27</v>
      </c>
      <c r="O207" s="116"/>
      <c r="P207" s="117">
        <f>O207*H207</f>
        <v>0</v>
      </c>
      <c r="Q207" s="117">
        <v>1.3509999999999999E-2</v>
      </c>
      <c r="R207" s="117">
        <f>Q207*H207</f>
        <v>4.0529999999999997E-2</v>
      </c>
      <c r="S207" s="117">
        <v>0</v>
      </c>
      <c r="T207" s="118">
        <f>S207*H207</f>
        <v>0</v>
      </c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R207" s="119" t="s">
        <v>94</v>
      </c>
      <c r="AT207" s="119" t="s">
        <v>89</v>
      </c>
      <c r="AU207" s="119" t="s">
        <v>2</v>
      </c>
      <c r="AY207" s="2" t="s">
        <v>87</v>
      </c>
      <c r="BE207" s="120">
        <f>IF(N207="základní",J207,0)</f>
        <v>0</v>
      </c>
      <c r="BF207" s="120">
        <f>IF(N207="snížená",J207,0)</f>
        <v>0</v>
      </c>
      <c r="BG207" s="120">
        <f>IF(N207="zákl. přenesená",J207,0)</f>
        <v>0</v>
      </c>
      <c r="BH207" s="120">
        <f>IF(N207="sníž. přenesená",J207,0)</f>
        <v>0</v>
      </c>
      <c r="BI207" s="120">
        <f>IF(N207="nulová",J207,0)</f>
        <v>0</v>
      </c>
      <c r="BJ207" s="2" t="s">
        <v>85</v>
      </c>
      <c r="BK207" s="120">
        <f>ROUND(I207*H207,2)</f>
        <v>0</v>
      </c>
      <c r="BL207" s="2" t="s">
        <v>94</v>
      </c>
      <c r="BM207" s="119" t="s">
        <v>226</v>
      </c>
    </row>
    <row r="208" spans="1:65" s="14" customFormat="1" ht="21.6" customHeight="1" x14ac:dyDescent="0.2">
      <c r="A208" s="10"/>
      <c r="B208" s="106"/>
      <c r="C208" s="107" t="s">
        <v>227</v>
      </c>
      <c r="D208" s="107" t="s">
        <v>89</v>
      </c>
      <c r="E208" s="108" t="s">
        <v>228</v>
      </c>
      <c r="F208" s="109" t="s">
        <v>229</v>
      </c>
      <c r="G208" s="110" t="s">
        <v>199</v>
      </c>
      <c r="H208" s="111">
        <v>4.0279999999999996</v>
      </c>
      <c r="I208" s="112"/>
      <c r="J208" s="113">
        <f>ROUND(I208*H208,2)</f>
        <v>0</v>
      </c>
      <c r="K208" s="109" t="s">
        <v>93</v>
      </c>
      <c r="L208" s="11"/>
      <c r="M208" s="114" t="s">
        <v>10</v>
      </c>
      <c r="N208" s="115" t="s">
        <v>27</v>
      </c>
      <c r="O208" s="116"/>
      <c r="P208" s="117">
        <f>O208*H208</f>
        <v>0</v>
      </c>
      <c r="Q208" s="117">
        <v>1.0601700000000001</v>
      </c>
      <c r="R208" s="117">
        <f>Q208*H208</f>
        <v>4.2703647599999996</v>
      </c>
      <c r="S208" s="117">
        <v>0</v>
      </c>
      <c r="T208" s="118">
        <f>S208*H208</f>
        <v>0</v>
      </c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R208" s="119" t="s">
        <v>94</v>
      </c>
      <c r="AT208" s="119" t="s">
        <v>89</v>
      </c>
      <c r="AU208" s="119" t="s">
        <v>2</v>
      </c>
      <c r="AY208" s="2" t="s">
        <v>87</v>
      </c>
      <c r="BE208" s="120">
        <f>IF(N208="základní",J208,0)</f>
        <v>0</v>
      </c>
      <c r="BF208" s="120">
        <f>IF(N208="snížená",J208,0)</f>
        <v>0</v>
      </c>
      <c r="BG208" s="120">
        <f>IF(N208="zákl. přenesená",J208,0)</f>
        <v>0</v>
      </c>
      <c r="BH208" s="120">
        <f>IF(N208="sníž. přenesená",J208,0)</f>
        <v>0</v>
      </c>
      <c r="BI208" s="120">
        <f>IF(N208="nulová",J208,0)</f>
        <v>0</v>
      </c>
      <c r="BJ208" s="2" t="s">
        <v>85</v>
      </c>
      <c r="BK208" s="120">
        <f>ROUND(I208*H208,2)</f>
        <v>0</v>
      </c>
      <c r="BL208" s="2" t="s">
        <v>94</v>
      </c>
      <c r="BM208" s="119" t="s">
        <v>230</v>
      </c>
    </row>
    <row r="209" spans="1:65" s="121" customFormat="1" x14ac:dyDescent="0.2">
      <c r="B209" s="122"/>
      <c r="D209" s="123" t="s">
        <v>96</v>
      </c>
      <c r="E209" s="124" t="s">
        <v>10</v>
      </c>
      <c r="F209" s="125" t="s">
        <v>231</v>
      </c>
      <c r="H209" s="126">
        <v>15.186999999999999</v>
      </c>
      <c r="I209" s="127"/>
      <c r="L209" s="122"/>
      <c r="M209" s="128"/>
      <c r="N209" s="129"/>
      <c r="O209" s="129"/>
      <c r="P209" s="129"/>
      <c r="Q209" s="129"/>
      <c r="R209" s="129"/>
      <c r="S209" s="129"/>
      <c r="T209" s="130"/>
      <c r="AT209" s="124" t="s">
        <v>96</v>
      </c>
      <c r="AU209" s="124" t="s">
        <v>2</v>
      </c>
      <c r="AV209" s="121" t="s">
        <v>2</v>
      </c>
      <c r="AW209" s="121" t="s">
        <v>98</v>
      </c>
      <c r="AX209" s="121" t="s">
        <v>86</v>
      </c>
      <c r="AY209" s="124" t="s">
        <v>87</v>
      </c>
    </row>
    <row r="210" spans="1:65" s="121" customFormat="1" x14ac:dyDescent="0.2">
      <c r="B210" s="122"/>
      <c r="D210" s="123" t="s">
        <v>96</v>
      </c>
      <c r="E210" s="124" t="s">
        <v>10</v>
      </c>
      <c r="F210" s="125" t="s">
        <v>232</v>
      </c>
      <c r="H210" s="126">
        <v>-5.423</v>
      </c>
      <c r="I210" s="127"/>
      <c r="L210" s="122"/>
      <c r="M210" s="128"/>
      <c r="N210" s="129"/>
      <c r="O210" s="129"/>
      <c r="P210" s="129"/>
      <c r="Q210" s="129"/>
      <c r="R210" s="129"/>
      <c r="S210" s="129"/>
      <c r="T210" s="130"/>
      <c r="AT210" s="124" t="s">
        <v>96</v>
      </c>
      <c r="AU210" s="124" t="s">
        <v>2</v>
      </c>
      <c r="AV210" s="121" t="s">
        <v>2</v>
      </c>
      <c r="AW210" s="121" t="s">
        <v>98</v>
      </c>
      <c r="AX210" s="121" t="s">
        <v>86</v>
      </c>
      <c r="AY210" s="124" t="s">
        <v>87</v>
      </c>
    </row>
    <row r="211" spans="1:65" s="121" customFormat="1" x14ac:dyDescent="0.2">
      <c r="B211" s="122"/>
      <c r="D211" s="123" t="s">
        <v>96</v>
      </c>
      <c r="E211" s="124" t="s">
        <v>10</v>
      </c>
      <c r="F211" s="125" t="s">
        <v>233</v>
      </c>
      <c r="H211" s="126">
        <v>-3.222</v>
      </c>
      <c r="I211" s="127"/>
      <c r="L211" s="122"/>
      <c r="M211" s="128"/>
      <c r="N211" s="129"/>
      <c r="O211" s="129"/>
      <c r="P211" s="129"/>
      <c r="Q211" s="129"/>
      <c r="R211" s="129"/>
      <c r="S211" s="129"/>
      <c r="T211" s="130"/>
      <c r="AT211" s="124" t="s">
        <v>96</v>
      </c>
      <c r="AU211" s="124" t="s">
        <v>2</v>
      </c>
      <c r="AV211" s="121" t="s">
        <v>2</v>
      </c>
      <c r="AW211" s="121" t="s">
        <v>98</v>
      </c>
      <c r="AX211" s="121" t="s">
        <v>86</v>
      </c>
      <c r="AY211" s="124" t="s">
        <v>87</v>
      </c>
    </row>
    <row r="212" spans="1:65" s="121" customFormat="1" x14ac:dyDescent="0.2">
      <c r="B212" s="122"/>
      <c r="D212" s="123" t="s">
        <v>96</v>
      </c>
      <c r="E212" s="124" t="s">
        <v>10</v>
      </c>
      <c r="F212" s="125" t="s">
        <v>234</v>
      </c>
      <c r="H212" s="126">
        <v>-2.5139999999999998</v>
      </c>
      <c r="I212" s="127"/>
      <c r="L212" s="122"/>
      <c r="M212" s="128"/>
      <c r="N212" s="129"/>
      <c r="O212" s="129"/>
      <c r="P212" s="129"/>
      <c r="Q212" s="129"/>
      <c r="R212" s="129"/>
      <c r="S212" s="129"/>
      <c r="T212" s="130"/>
      <c r="AT212" s="124" t="s">
        <v>96</v>
      </c>
      <c r="AU212" s="124" t="s">
        <v>2</v>
      </c>
      <c r="AV212" s="121" t="s">
        <v>2</v>
      </c>
      <c r="AW212" s="121" t="s">
        <v>98</v>
      </c>
      <c r="AX212" s="121" t="s">
        <v>86</v>
      </c>
      <c r="AY212" s="124" t="s">
        <v>87</v>
      </c>
    </row>
    <row r="213" spans="1:65" s="131" customFormat="1" x14ac:dyDescent="0.2">
      <c r="B213" s="132"/>
      <c r="D213" s="123" t="s">
        <v>96</v>
      </c>
      <c r="E213" s="133" t="s">
        <v>10</v>
      </c>
      <c r="F213" s="134" t="s">
        <v>103</v>
      </c>
      <c r="H213" s="135">
        <v>4.0280000000000005</v>
      </c>
      <c r="I213" s="136"/>
      <c r="L213" s="132"/>
      <c r="M213" s="137"/>
      <c r="N213" s="138"/>
      <c r="O213" s="138"/>
      <c r="P213" s="138"/>
      <c r="Q213" s="138"/>
      <c r="R213" s="138"/>
      <c r="S213" s="138"/>
      <c r="T213" s="139"/>
      <c r="AT213" s="133" t="s">
        <v>96</v>
      </c>
      <c r="AU213" s="133" t="s">
        <v>2</v>
      </c>
      <c r="AV213" s="131" t="s">
        <v>94</v>
      </c>
      <c r="AW213" s="131" t="s">
        <v>98</v>
      </c>
      <c r="AX213" s="131" t="s">
        <v>85</v>
      </c>
      <c r="AY213" s="133" t="s">
        <v>87</v>
      </c>
    </row>
    <row r="214" spans="1:65" s="14" customFormat="1" ht="32.450000000000003" customHeight="1" x14ac:dyDescent="0.2">
      <c r="A214" s="10"/>
      <c r="B214" s="106"/>
      <c r="C214" s="107" t="s">
        <v>235</v>
      </c>
      <c r="D214" s="107" t="s">
        <v>89</v>
      </c>
      <c r="E214" s="108" t="s">
        <v>236</v>
      </c>
      <c r="F214" s="109" t="s">
        <v>237</v>
      </c>
      <c r="G214" s="110" t="s">
        <v>92</v>
      </c>
      <c r="H214" s="111">
        <v>1.17</v>
      </c>
      <c r="I214" s="112"/>
      <c r="J214" s="113">
        <f>ROUND(I214*H214,2)</f>
        <v>0</v>
      </c>
      <c r="K214" s="109" t="s">
        <v>93</v>
      </c>
      <c r="L214" s="11"/>
      <c r="M214" s="114" t="s">
        <v>10</v>
      </c>
      <c r="N214" s="115" t="s">
        <v>27</v>
      </c>
      <c r="O214" s="116"/>
      <c r="P214" s="117">
        <f>O214*H214</f>
        <v>0</v>
      </c>
      <c r="Q214" s="117">
        <v>2.45329</v>
      </c>
      <c r="R214" s="117">
        <f>Q214*H214</f>
        <v>2.8703493</v>
      </c>
      <c r="S214" s="117">
        <v>0</v>
      </c>
      <c r="T214" s="118">
        <f>S214*H214</f>
        <v>0</v>
      </c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R214" s="119" t="s">
        <v>94</v>
      </c>
      <c r="AT214" s="119" t="s">
        <v>89</v>
      </c>
      <c r="AU214" s="119" t="s">
        <v>2</v>
      </c>
      <c r="AY214" s="2" t="s">
        <v>87</v>
      </c>
      <c r="BE214" s="120">
        <f>IF(N214="základní",J214,0)</f>
        <v>0</v>
      </c>
      <c r="BF214" s="120">
        <f>IF(N214="snížená",J214,0)</f>
        <v>0</v>
      </c>
      <c r="BG214" s="120">
        <f>IF(N214="zákl. přenesená",J214,0)</f>
        <v>0</v>
      </c>
      <c r="BH214" s="120">
        <f>IF(N214="sníž. přenesená",J214,0)</f>
        <v>0</v>
      </c>
      <c r="BI214" s="120">
        <f>IF(N214="nulová",J214,0)</f>
        <v>0</v>
      </c>
      <c r="BJ214" s="2" t="s">
        <v>85</v>
      </c>
      <c r="BK214" s="120">
        <f>ROUND(I214*H214,2)</f>
        <v>0</v>
      </c>
      <c r="BL214" s="2" t="s">
        <v>94</v>
      </c>
      <c r="BM214" s="119" t="s">
        <v>238</v>
      </c>
    </row>
    <row r="215" spans="1:65" s="121" customFormat="1" x14ac:dyDescent="0.2">
      <c r="B215" s="122"/>
      <c r="D215" s="123" t="s">
        <v>96</v>
      </c>
      <c r="E215" s="124" t="s">
        <v>10</v>
      </c>
      <c r="F215" s="125" t="s">
        <v>239</v>
      </c>
      <c r="H215" s="126">
        <v>1.17</v>
      </c>
      <c r="I215" s="127"/>
      <c r="L215" s="122"/>
      <c r="M215" s="128"/>
      <c r="N215" s="129"/>
      <c r="O215" s="129"/>
      <c r="P215" s="129"/>
      <c r="Q215" s="129"/>
      <c r="R215" s="129"/>
      <c r="S215" s="129"/>
      <c r="T215" s="130"/>
      <c r="AT215" s="124" t="s">
        <v>96</v>
      </c>
      <c r="AU215" s="124" t="s">
        <v>2</v>
      </c>
      <c r="AV215" s="121" t="s">
        <v>2</v>
      </c>
      <c r="AW215" s="121" t="s">
        <v>98</v>
      </c>
      <c r="AX215" s="121" t="s">
        <v>85</v>
      </c>
      <c r="AY215" s="124" t="s">
        <v>87</v>
      </c>
    </row>
    <row r="216" spans="1:65" s="14" customFormat="1" ht="43.15" customHeight="1" x14ac:dyDescent="0.2">
      <c r="A216" s="10"/>
      <c r="B216" s="106"/>
      <c r="C216" s="107" t="s">
        <v>240</v>
      </c>
      <c r="D216" s="107" t="s">
        <v>89</v>
      </c>
      <c r="E216" s="108" t="s">
        <v>241</v>
      </c>
      <c r="F216" s="109" t="s">
        <v>242</v>
      </c>
      <c r="G216" s="110" t="s">
        <v>149</v>
      </c>
      <c r="H216" s="111">
        <v>65.302000000000007</v>
      </c>
      <c r="I216" s="112"/>
      <c r="J216" s="113">
        <f>ROUND(I216*H216,2)</f>
        <v>0</v>
      </c>
      <c r="K216" s="109" t="s">
        <v>93</v>
      </c>
      <c r="L216" s="11"/>
      <c r="M216" s="114" t="s">
        <v>10</v>
      </c>
      <c r="N216" s="115" t="s">
        <v>27</v>
      </c>
      <c r="O216" s="116"/>
      <c r="P216" s="117">
        <f>O216*H216</f>
        <v>0</v>
      </c>
      <c r="Q216" s="117">
        <v>0.71545999999999998</v>
      </c>
      <c r="R216" s="117">
        <f>Q216*H216</f>
        <v>46.720968920000004</v>
      </c>
      <c r="S216" s="117">
        <v>0</v>
      </c>
      <c r="T216" s="118">
        <f>S216*H216</f>
        <v>0</v>
      </c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R216" s="119" t="s">
        <v>94</v>
      </c>
      <c r="AT216" s="119" t="s">
        <v>89</v>
      </c>
      <c r="AU216" s="119" t="s">
        <v>2</v>
      </c>
      <c r="AY216" s="2" t="s">
        <v>87</v>
      </c>
      <c r="BE216" s="120">
        <f>IF(N216="základní",J216,0)</f>
        <v>0</v>
      </c>
      <c r="BF216" s="120">
        <f>IF(N216="snížená",J216,0)</f>
        <v>0</v>
      </c>
      <c r="BG216" s="120">
        <f>IF(N216="zákl. přenesená",J216,0)</f>
        <v>0</v>
      </c>
      <c r="BH216" s="120">
        <f>IF(N216="sníž. přenesená",J216,0)</f>
        <v>0</v>
      </c>
      <c r="BI216" s="120">
        <f>IF(N216="nulová",J216,0)</f>
        <v>0</v>
      </c>
      <c r="BJ216" s="2" t="s">
        <v>85</v>
      </c>
      <c r="BK216" s="120">
        <f>ROUND(I216*H216,2)</f>
        <v>0</v>
      </c>
      <c r="BL216" s="2" t="s">
        <v>94</v>
      </c>
      <c r="BM216" s="119" t="s">
        <v>243</v>
      </c>
    </row>
    <row r="217" spans="1:65" s="140" customFormat="1" x14ac:dyDescent="0.2">
      <c r="B217" s="141"/>
      <c r="D217" s="123" t="s">
        <v>96</v>
      </c>
      <c r="E217" s="142" t="s">
        <v>10</v>
      </c>
      <c r="F217" s="143" t="s">
        <v>206</v>
      </c>
      <c r="H217" s="142" t="s">
        <v>10</v>
      </c>
      <c r="I217" s="144"/>
      <c r="L217" s="141"/>
      <c r="M217" s="145"/>
      <c r="N217" s="146"/>
      <c r="O217" s="146"/>
      <c r="P217" s="146"/>
      <c r="Q217" s="146"/>
      <c r="R217" s="146"/>
      <c r="S217" s="146"/>
      <c r="T217" s="147"/>
      <c r="AT217" s="142" t="s">
        <v>96</v>
      </c>
      <c r="AU217" s="142" t="s">
        <v>2</v>
      </c>
      <c r="AV217" s="140" t="s">
        <v>85</v>
      </c>
      <c r="AW217" s="140" t="s">
        <v>98</v>
      </c>
      <c r="AX217" s="140" t="s">
        <v>86</v>
      </c>
      <c r="AY217" s="142" t="s">
        <v>87</v>
      </c>
    </row>
    <row r="218" spans="1:65" s="121" customFormat="1" x14ac:dyDescent="0.2">
      <c r="B218" s="122"/>
      <c r="D218" s="123" t="s">
        <v>96</v>
      </c>
      <c r="E218" s="124" t="s">
        <v>10</v>
      </c>
      <c r="F218" s="125" t="s">
        <v>244</v>
      </c>
      <c r="H218" s="126">
        <v>1.335</v>
      </c>
      <c r="I218" s="127"/>
      <c r="L218" s="122"/>
      <c r="M218" s="128"/>
      <c r="N218" s="129"/>
      <c r="O218" s="129"/>
      <c r="P218" s="129"/>
      <c r="Q218" s="129"/>
      <c r="R218" s="129"/>
      <c r="S218" s="129"/>
      <c r="T218" s="130"/>
      <c r="AT218" s="124" t="s">
        <v>96</v>
      </c>
      <c r="AU218" s="124" t="s">
        <v>2</v>
      </c>
      <c r="AV218" s="121" t="s">
        <v>2</v>
      </c>
      <c r="AW218" s="121" t="s">
        <v>98</v>
      </c>
      <c r="AX218" s="121" t="s">
        <v>86</v>
      </c>
      <c r="AY218" s="124" t="s">
        <v>87</v>
      </c>
    </row>
    <row r="219" spans="1:65" s="121" customFormat="1" x14ac:dyDescent="0.2">
      <c r="B219" s="122"/>
      <c r="D219" s="123" t="s">
        <v>96</v>
      </c>
      <c r="E219" s="124" t="s">
        <v>10</v>
      </c>
      <c r="F219" s="125" t="s">
        <v>245</v>
      </c>
      <c r="H219" s="126">
        <v>20.556999999999999</v>
      </c>
      <c r="I219" s="127"/>
      <c r="L219" s="122"/>
      <c r="M219" s="128"/>
      <c r="N219" s="129"/>
      <c r="O219" s="129"/>
      <c r="P219" s="129"/>
      <c r="Q219" s="129"/>
      <c r="R219" s="129"/>
      <c r="S219" s="129"/>
      <c r="T219" s="130"/>
      <c r="AT219" s="124" t="s">
        <v>96</v>
      </c>
      <c r="AU219" s="124" t="s">
        <v>2</v>
      </c>
      <c r="AV219" s="121" t="s">
        <v>2</v>
      </c>
      <c r="AW219" s="121" t="s">
        <v>98</v>
      </c>
      <c r="AX219" s="121" t="s">
        <v>86</v>
      </c>
      <c r="AY219" s="124" t="s">
        <v>87</v>
      </c>
    </row>
    <row r="220" spans="1:65" s="121" customFormat="1" x14ac:dyDescent="0.2">
      <c r="B220" s="122"/>
      <c r="D220" s="123" t="s">
        <v>96</v>
      </c>
      <c r="E220" s="124" t="s">
        <v>10</v>
      </c>
      <c r="F220" s="125" t="s">
        <v>246</v>
      </c>
      <c r="H220" s="126">
        <v>23.940999999999999</v>
      </c>
      <c r="I220" s="127"/>
      <c r="L220" s="122"/>
      <c r="M220" s="128"/>
      <c r="N220" s="129"/>
      <c r="O220" s="129"/>
      <c r="P220" s="129"/>
      <c r="Q220" s="129"/>
      <c r="R220" s="129"/>
      <c r="S220" s="129"/>
      <c r="T220" s="130"/>
      <c r="AT220" s="124" t="s">
        <v>96</v>
      </c>
      <c r="AU220" s="124" t="s">
        <v>2</v>
      </c>
      <c r="AV220" s="121" t="s">
        <v>2</v>
      </c>
      <c r="AW220" s="121" t="s">
        <v>98</v>
      </c>
      <c r="AX220" s="121" t="s">
        <v>86</v>
      </c>
      <c r="AY220" s="124" t="s">
        <v>87</v>
      </c>
    </row>
    <row r="221" spans="1:65" s="121" customFormat="1" x14ac:dyDescent="0.2">
      <c r="B221" s="122"/>
      <c r="D221" s="123" t="s">
        <v>96</v>
      </c>
      <c r="E221" s="124" t="s">
        <v>10</v>
      </c>
      <c r="F221" s="125" t="s">
        <v>247</v>
      </c>
      <c r="H221" s="126">
        <v>6.7629999999999999</v>
      </c>
      <c r="I221" s="127"/>
      <c r="L221" s="122"/>
      <c r="M221" s="128"/>
      <c r="N221" s="129"/>
      <c r="O221" s="129"/>
      <c r="P221" s="129"/>
      <c r="Q221" s="129"/>
      <c r="R221" s="129"/>
      <c r="S221" s="129"/>
      <c r="T221" s="130"/>
      <c r="AT221" s="124" t="s">
        <v>96</v>
      </c>
      <c r="AU221" s="124" t="s">
        <v>2</v>
      </c>
      <c r="AV221" s="121" t="s">
        <v>2</v>
      </c>
      <c r="AW221" s="121" t="s">
        <v>98</v>
      </c>
      <c r="AX221" s="121" t="s">
        <v>86</v>
      </c>
      <c r="AY221" s="124" t="s">
        <v>87</v>
      </c>
    </row>
    <row r="222" spans="1:65" s="121" customFormat="1" x14ac:dyDescent="0.2">
      <c r="B222" s="122"/>
      <c r="D222" s="123" t="s">
        <v>96</v>
      </c>
      <c r="E222" s="124" t="s">
        <v>10</v>
      </c>
      <c r="F222" s="125" t="s">
        <v>248</v>
      </c>
      <c r="H222" s="126">
        <v>12.706</v>
      </c>
      <c r="I222" s="127"/>
      <c r="L222" s="122"/>
      <c r="M222" s="128"/>
      <c r="N222" s="129"/>
      <c r="O222" s="129"/>
      <c r="P222" s="129"/>
      <c r="Q222" s="129"/>
      <c r="R222" s="129"/>
      <c r="S222" s="129"/>
      <c r="T222" s="130"/>
      <c r="AT222" s="124" t="s">
        <v>96</v>
      </c>
      <c r="AU222" s="124" t="s">
        <v>2</v>
      </c>
      <c r="AV222" s="121" t="s">
        <v>2</v>
      </c>
      <c r="AW222" s="121" t="s">
        <v>98</v>
      </c>
      <c r="AX222" s="121" t="s">
        <v>86</v>
      </c>
      <c r="AY222" s="124" t="s">
        <v>87</v>
      </c>
    </row>
    <row r="223" spans="1:65" s="131" customFormat="1" x14ac:dyDescent="0.2">
      <c r="B223" s="132"/>
      <c r="D223" s="123" t="s">
        <v>96</v>
      </c>
      <c r="E223" s="133" t="s">
        <v>10</v>
      </c>
      <c r="F223" s="134" t="s">
        <v>103</v>
      </c>
      <c r="H223" s="135">
        <v>65.301999999999992</v>
      </c>
      <c r="I223" s="136"/>
      <c r="L223" s="132"/>
      <c r="M223" s="137"/>
      <c r="N223" s="138"/>
      <c r="O223" s="138"/>
      <c r="P223" s="138"/>
      <c r="Q223" s="138"/>
      <c r="R223" s="138"/>
      <c r="S223" s="138"/>
      <c r="T223" s="139"/>
      <c r="AT223" s="133" t="s">
        <v>96</v>
      </c>
      <c r="AU223" s="133" t="s">
        <v>2</v>
      </c>
      <c r="AV223" s="131" t="s">
        <v>94</v>
      </c>
      <c r="AW223" s="131" t="s">
        <v>98</v>
      </c>
      <c r="AX223" s="131" t="s">
        <v>85</v>
      </c>
      <c r="AY223" s="133" t="s">
        <v>87</v>
      </c>
    </row>
    <row r="224" spans="1:65" s="14" customFormat="1" ht="43.15" customHeight="1" x14ac:dyDescent="0.2">
      <c r="A224" s="10"/>
      <c r="B224" s="106"/>
      <c r="C224" s="107" t="s">
        <v>249</v>
      </c>
      <c r="D224" s="107" t="s">
        <v>89</v>
      </c>
      <c r="E224" s="108" t="s">
        <v>250</v>
      </c>
      <c r="F224" s="109" t="s">
        <v>251</v>
      </c>
      <c r="G224" s="110" t="s">
        <v>149</v>
      </c>
      <c r="H224" s="111">
        <v>33.768000000000001</v>
      </c>
      <c r="I224" s="112"/>
      <c r="J224" s="113">
        <f>ROUND(I224*H224,2)</f>
        <v>0</v>
      </c>
      <c r="K224" s="109" t="s">
        <v>93</v>
      </c>
      <c r="L224" s="11"/>
      <c r="M224" s="114" t="s">
        <v>10</v>
      </c>
      <c r="N224" s="115" t="s">
        <v>27</v>
      </c>
      <c r="O224" s="116"/>
      <c r="P224" s="117">
        <f>O224*H224</f>
        <v>0</v>
      </c>
      <c r="Q224" s="117">
        <v>0.96611999999999998</v>
      </c>
      <c r="R224" s="117">
        <f>Q224*H224</f>
        <v>32.623940159999997</v>
      </c>
      <c r="S224" s="117">
        <v>0</v>
      </c>
      <c r="T224" s="118">
        <f>S224*H224</f>
        <v>0</v>
      </c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R224" s="119" t="s">
        <v>94</v>
      </c>
      <c r="AT224" s="119" t="s">
        <v>89</v>
      </c>
      <c r="AU224" s="119" t="s">
        <v>2</v>
      </c>
      <c r="AY224" s="2" t="s">
        <v>87</v>
      </c>
      <c r="BE224" s="120">
        <f>IF(N224="základní",J224,0)</f>
        <v>0</v>
      </c>
      <c r="BF224" s="120">
        <f>IF(N224="snížená",J224,0)</f>
        <v>0</v>
      </c>
      <c r="BG224" s="120">
        <f>IF(N224="zákl. přenesená",J224,0)</f>
        <v>0</v>
      </c>
      <c r="BH224" s="120">
        <f>IF(N224="sníž. přenesená",J224,0)</f>
        <v>0</v>
      </c>
      <c r="BI224" s="120">
        <f>IF(N224="nulová",J224,0)</f>
        <v>0</v>
      </c>
      <c r="BJ224" s="2" t="s">
        <v>85</v>
      </c>
      <c r="BK224" s="120">
        <f>ROUND(I224*H224,2)</f>
        <v>0</v>
      </c>
      <c r="BL224" s="2" t="s">
        <v>94</v>
      </c>
      <c r="BM224" s="119" t="s">
        <v>252</v>
      </c>
    </row>
    <row r="225" spans="1:65" s="121" customFormat="1" x14ac:dyDescent="0.2">
      <c r="B225" s="122"/>
      <c r="D225" s="123" t="s">
        <v>96</v>
      </c>
      <c r="E225" s="124" t="s">
        <v>10</v>
      </c>
      <c r="F225" s="125" t="s">
        <v>253</v>
      </c>
      <c r="H225" s="126">
        <v>9.52</v>
      </c>
      <c r="I225" s="127"/>
      <c r="L225" s="122"/>
      <c r="M225" s="128"/>
      <c r="N225" s="129"/>
      <c r="O225" s="129"/>
      <c r="P225" s="129"/>
      <c r="Q225" s="129"/>
      <c r="R225" s="129"/>
      <c r="S225" s="129"/>
      <c r="T225" s="130"/>
      <c r="AT225" s="124" t="s">
        <v>96</v>
      </c>
      <c r="AU225" s="124" t="s">
        <v>2</v>
      </c>
      <c r="AV225" s="121" t="s">
        <v>2</v>
      </c>
      <c r="AW225" s="121" t="s">
        <v>98</v>
      </c>
      <c r="AX225" s="121" t="s">
        <v>86</v>
      </c>
      <c r="AY225" s="124" t="s">
        <v>87</v>
      </c>
    </row>
    <row r="226" spans="1:65" s="121" customFormat="1" x14ac:dyDescent="0.2">
      <c r="B226" s="122"/>
      <c r="D226" s="123" t="s">
        <v>96</v>
      </c>
      <c r="E226" s="124" t="s">
        <v>10</v>
      </c>
      <c r="F226" s="125" t="s">
        <v>254</v>
      </c>
      <c r="H226" s="126">
        <v>8.2880000000000003</v>
      </c>
      <c r="I226" s="127"/>
      <c r="L226" s="122"/>
      <c r="M226" s="128"/>
      <c r="N226" s="129"/>
      <c r="O226" s="129"/>
      <c r="P226" s="129"/>
      <c r="Q226" s="129"/>
      <c r="R226" s="129"/>
      <c r="S226" s="129"/>
      <c r="T226" s="130"/>
      <c r="AT226" s="124" t="s">
        <v>96</v>
      </c>
      <c r="AU226" s="124" t="s">
        <v>2</v>
      </c>
      <c r="AV226" s="121" t="s">
        <v>2</v>
      </c>
      <c r="AW226" s="121" t="s">
        <v>98</v>
      </c>
      <c r="AX226" s="121" t="s">
        <v>86</v>
      </c>
      <c r="AY226" s="124" t="s">
        <v>87</v>
      </c>
    </row>
    <row r="227" spans="1:65" s="121" customFormat="1" x14ac:dyDescent="0.2">
      <c r="B227" s="122"/>
      <c r="D227" s="123" t="s">
        <v>96</v>
      </c>
      <c r="E227" s="124" t="s">
        <v>10</v>
      </c>
      <c r="F227" s="125" t="s">
        <v>255</v>
      </c>
      <c r="H227" s="126">
        <v>15.96</v>
      </c>
      <c r="I227" s="127"/>
      <c r="L227" s="122"/>
      <c r="M227" s="128"/>
      <c r="N227" s="129"/>
      <c r="O227" s="129"/>
      <c r="P227" s="129"/>
      <c r="Q227" s="129"/>
      <c r="R227" s="129"/>
      <c r="S227" s="129"/>
      <c r="T227" s="130"/>
      <c r="AT227" s="124" t="s">
        <v>96</v>
      </c>
      <c r="AU227" s="124" t="s">
        <v>2</v>
      </c>
      <c r="AV227" s="121" t="s">
        <v>2</v>
      </c>
      <c r="AW227" s="121" t="s">
        <v>98</v>
      </c>
      <c r="AX227" s="121" t="s">
        <v>86</v>
      </c>
      <c r="AY227" s="124" t="s">
        <v>87</v>
      </c>
    </row>
    <row r="228" spans="1:65" s="131" customFormat="1" x14ac:dyDescent="0.2">
      <c r="B228" s="132"/>
      <c r="D228" s="123" t="s">
        <v>96</v>
      </c>
      <c r="E228" s="133" t="s">
        <v>10</v>
      </c>
      <c r="F228" s="134" t="s">
        <v>103</v>
      </c>
      <c r="H228" s="135">
        <v>33.768000000000001</v>
      </c>
      <c r="I228" s="136"/>
      <c r="L228" s="132"/>
      <c r="M228" s="137"/>
      <c r="N228" s="138"/>
      <c r="O228" s="138"/>
      <c r="P228" s="138"/>
      <c r="Q228" s="138"/>
      <c r="R228" s="138"/>
      <c r="S228" s="138"/>
      <c r="T228" s="139"/>
      <c r="AT228" s="133" t="s">
        <v>96</v>
      </c>
      <c r="AU228" s="133" t="s">
        <v>2</v>
      </c>
      <c r="AV228" s="131" t="s">
        <v>94</v>
      </c>
      <c r="AW228" s="131" t="s">
        <v>98</v>
      </c>
      <c r="AX228" s="131" t="s">
        <v>85</v>
      </c>
      <c r="AY228" s="133" t="s">
        <v>87</v>
      </c>
    </row>
    <row r="229" spans="1:65" s="14" customFormat="1" ht="54" customHeight="1" x14ac:dyDescent="0.2">
      <c r="A229" s="10"/>
      <c r="B229" s="106"/>
      <c r="C229" s="107" t="s">
        <v>256</v>
      </c>
      <c r="D229" s="107" t="s">
        <v>89</v>
      </c>
      <c r="E229" s="108" t="s">
        <v>257</v>
      </c>
      <c r="F229" s="109" t="s">
        <v>258</v>
      </c>
      <c r="G229" s="110" t="s">
        <v>199</v>
      </c>
      <c r="H229" s="111">
        <v>1.655</v>
      </c>
      <c r="I229" s="112"/>
      <c r="J229" s="113">
        <f>ROUND(I229*H229,2)</f>
        <v>0</v>
      </c>
      <c r="K229" s="109" t="s">
        <v>93</v>
      </c>
      <c r="L229" s="11"/>
      <c r="M229" s="114" t="s">
        <v>10</v>
      </c>
      <c r="N229" s="115" t="s">
        <v>27</v>
      </c>
      <c r="O229" s="116"/>
      <c r="P229" s="117">
        <f>O229*H229</f>
        <v>0</v>
      </c>
      <c r="Q229" s="117">
        <v>1.05871</v>
      </c>
      <c r="R229" s="117">
        <f>Q229*H229</f>
        <v>1.7521650500000001</v>
      </c>
      <c r="S229" s="117">
        <v>0</v>
      </c>
      <c r="T229" s="118">
        <f>S229*H229</f>
        <v>0</v>
      </c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R229" s="119" t="s">
        <v>94</v>
      </c>
      <c r="AT229" s="119" t="s">
        <v>89</v>
      </c>
      <c r="AU229" s="119" t="s">
        <v>2</v>
      </c>
      <c r="AY229" s="2" t="s">
        <v>87</v>
      </c>
      <c r="BE229" s="120">
        <f>IF(N229="základní",J229,0)</f>
        <v>0</v>
      </c>
      <c r="BF229" s="120">
        <f>IF(N229="snížená",J229,0)</f>
        <v>0</v>
      </c>
      <c r="BG229" s="120">
        <f>IF(N229="zákl. přenesená",J229,0)</f>
        <v>0</v>
      </c>
      <c r="BH229" s="120">
        <f>IF(N229="sníž. přenesená",J229,0)</f>
        <v>0</v>
      </c>
      <c r="BI229" s="120">
        <f>IF(N229="nulová",J229,0)</f>
        <v>0</v>
      </c>
      <c r="BJ229" s="2" t="s">
        <v>85</v>
      </c>
      <c r="BK229" s="120">
        <f>ROUND(I229*H229,2)</f>
        <v>0</v>
      </c>
      <c r="BL229" s="2" t="s">
        <v>94</v>
      </c>
      <c r="BM229" s="119" t="s">
        <v>259</v>
      </c>
    </row>
    <row r="230" spans="1:65" s="121" customFormat="1" x14ac:dyDescent="0.2">
      <c r="B230" s="122"/>
      <c r="D230" s="123" t="s">
        <v>96</v>
      </c>
      <c r="E230" s="124" t="s">
        <v>10</v>
      </c>
      <c r="F230" s="125" t="s">
        <v>260</v>
      </c>
      <c r="H230" s="126">
        <v>1.655</v>
      </c>
      <c r="I230" s="127"/>
      <c r="L230" s="122"/>
      <c r="M230" s="128"/>
      <c r="N230" s="129"/>
      <c r="O230" s="129"/>
      <c r="P230" s="129"/>
      <c r="Q230" s="129"/>
      <c r="R230" s="129"/>
      <c r="S230" s="129"/>
      <c r="T230" s="130"/>
      <c r="AT230" s="124" t="s">
        <v>96</v>
      </c>
      <c r="AU230" s="124" t="s">
        <v>2</v>
      </c>
      <c r="AV230" s="121" t="s">
        <v>2</v>
      </c>
      <c r="AW230" s="121" t="s">
        <v>98</v>
      </c>
      <c r="AX230" s="121" t="s">
        <v>85</v>
      </c>
      <c r="AY230" s="124" t="s">
        <v>87</v>
      </c>
    </row>
    <row r="231" spans="1:65" s="92" customFormat="1" ht="22.9" customHeight="1" x14ac:dyDescent="0.2">
      <c r="B231" s="93"/>
      <c r="D231" s="94" t="s">
        <v>83</v>
      </c>
      <c r="E231" s="104" t="s">
        <v>108</v>
      </c>
      <c r="F231" s="104" t="s">
        <v>261</v>
      </c>
      <c r="I231" s="96"/>
      <c r="J231" s="105">
        <f>BK231</f>
        <v>0</v>
      </c>
      <c r="L231" s="93"/>
      <c r="M231" s="98"/>
      <c r="N231" s="99"/>
      <c r="O231" s="99"/>
      <c r="P231" s="100">
        <f>SUM(P232:P275)</f>
        <v>0</v>
      </c>
      <c r="Q231" s="99"/>
      <c r="R231" s="100">
        <f>SUM(R232:R275)</f>
        <v>235.22072509000006</v>
      </c>
      <c r="S231" s="99"/>
      <c r="T231" s="101">
        <f>SUM(T232:T275)</f>
        <v>0</v>
      </c>
      <c r="AR231" s="94" t="s">
        <v>85</v>
      </c>
      <c r="AT231" s="102" t="s">
        <v>83</v>
      </c>
      <c r="AU231" s="102" t="s">
        <v>85</v>
      </c>
      <c r="AY231" s="94" t="s">
        <v>87</v>
      </c>
      <c r="BK231" s="103">
        <f>SUM(BK232:BK275)</f>
        <v>0</v>
      </c>
    </row>
    <row r="232" spans="1:65" s="14" customFormat="1" ht="43.15" customHeight="1" x14ac:dyDescent="0.2">
      <c r="A232" s="10"/>
      <c r="B232" s="106"/>
      <c r="C232" s="107" t="s">
        <v>262</v>
      </c>
      <c r="D232" s="107" t="s">
        <v>89</v>
      </c>
      <c r="E232" s="108" t="s">
        <v>263</v>
      </c>
      <c r="F232" s="109" t="s">
        <v>264</v>
      </c>
      <c r="G232" s="110" t="s">
        <v>149</v>
      </c>
      <c r="H232" s="111">
        <v>21.504000000000001</v>
      </c>
      <c r="I232" s="112"/>
      <c r="J232" s="113">
        <f>ROUND(I232*H232,2)</f>
        <v>0</v>
      </c>
      <c r="K232" s="109" t="s">
        <v>93</v>
      </c>
      <c r="L232" s="11"/>
      <c r="M232" s="114" t="s">
        <v>10</v>
      </c>
      <c r="N232" s="115" t="s">
        <v>27</v>
      </c>
      <c r="O232" s="116"/>
      <c r="P232" s="117">
        <f>O232*H232</f>
        <v>0</v>
      </c>
      <c r="Q232" s="117">
        <v>0.14560999999999999</v>
      </c>
      <c r="R232" s="117">
        <f>Q232*H232</f>
        <v>3.1311974399999998</v>
      </c>
      <c r="S232" s="117">
        <v>0</v>
      </c>
      <c r="T232" s="118">
        <f>S232*H232</f>
        <v>0</v>
      </c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R232" s="119" t="s">
        <v>94</v>
      </c>
      <c r="AT232" s="119" t="s">
        <v>89</v>
      </c>
      <c r="AU232" s="119" t="s">
        <v>2</v>
      </c>
      <c r="AY232" s="2" t="s">
        <v>87</v>
      </c>
      <c r="BE232" s="120">
        <f>IF(N232="základní",J232,0)</f>
        <v>0</v>
      </c>
      <c r="BF232" s="120">
        <f>IF(N232="snížená",J232,0)</f>
        <v>0</v>
      </c>
      <c r="BG232" s="120">
        <f>IF(N232="zákl. přenesená",J232,0)</f>
        <v>0</v>
      </c>
      <c r="BH232" s="120">
        <f>IF(N232="sníž. přenesená",J232,0)</f>
        <v>0</v>
      </c>
      <c r="BI232" s="120">
        <f>IF(N232="nulová",J232,0)</f>
        <v>0</v>
      </c>
      <c r="BJ232" s="2" t="s">
        <v>85</v>
      </c>
      <c r="BK232" s="120">
        <f>ROUND(I232*H232,2)</f>
        <v>0</v>
      </c>
      <c r="BL232" s="2" t="s">
        <v>94</v>
      </c>
      <c r="BM232" s="119" t="s">
        <v>265</v>
      </c>
    </row>
    <row r="233" spans="1:65" s="121" customFormat="1" x14ac:dyDescent="0.2">
      <c r="B233" s="122"/>
      <c r="D233" s="123" t="s">
        <v>96</v>
      </c>
      <c r="E233" s="124" t="s">
        <v>10</v>
      </c>
      <c r="F233" s="125" t="s">
        <v>266</v>
      </c>
      <c r="H233" s="126">
        <v>21.504000000000001</v>
      </c>
      <c r="I233" s="127"/>
      <c r="L233" s="122"/>
      <c r="M233" s="128"/>
      <c r="N233" s="129"/>
      <c r="O233" s="129"/>
      <c r="P233" s="129"/>
      <c r="Q233" s="129"/>
      <c r="R233" s="129"/>
      <c r="S233" s="129"/>
      <c r="T233" s="130"/>
      <c r="AT233" s="124" t="s">
        <v>96</v>
      </c>
      <c r="AU233" s="124" t="s">
        <v>2</v>
      </c>
      <c r="AV233" s="121" t="s">
        <v>2</v>
      </c>
      <c r="AW233" s="121" t="s">
        <v>98</v>
      </c>
      <c r="AX233" s="121" t="s">
        <v>85</v>
      </c>
      <c r="AY233" s="124" t="s">
        <v>87</v>
      </c>
    </row>
    <row r="234" spans="1:65" s="14" customFormat="1" ht="32.450000000000003" customHeight="1" x14ac:dyDescent="0.2">
      <c r="A234" s="10"/>
      <c r="B234" s="106"/>
      <c r="C234" s="107" t="s">
        <v>267</v>
      </c>
      <c r="D234" s="107" t="s">
        <v>89</v>
      </c>
      <c r="E234" s="108" t="s">
        <v>268</v>
      </c>
      <c r="F234" s="109" t="s">
        <v>269</v>
      </c>
      <c r="G234" s="110" t="s">
        <v>149</v>
      </c>
      <c r="H234" s="111">
        <v>82.275000000000006</v>
      </c>
      <c r="I234" s="112"/>
      <c r="J234" s="113">
        <f>ROUND(I234*H234,2)</f>
        <v>0</v>
      </c>
      <c r="K234" s="109" t="s">
        <v>93</v>
      </c>
      <c r="L234" s="11"/>
      <c r="M234" s="114" t="s">
        <v>10</v>
      </c>
      <c r="N234" s="115" t="s">
        <v>27</v>
      </c>
      <c r="O234" s="116"/>
      <c r="P234" s="117">
        <f>O234*H234</f>
        <v>0</v>
      </c>
      <c r="Q234" s="117">
        <v>0.13708999999999999</v>
      </c>
      <c r="R234" s="117">
        <f>Q234*H234</f>
        <v>11.279079749999999</v>
      </c>
      <c r="S234" s="117">
        <v>0</v>
      </c>
      <c r="T234" s="118">
        <f>S234*H234</f>
        <v>0</v>
      </c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R234" s="119" t="s">
        <v>94</v>
      </c>
      <c r="AT234" s="119" t="s">
        <v>89</v>
      </c>
      <c r="AU234" s="119" t="s">
        <v>2</v>
      </c>
      <c r="AY234" s="2" t="s">
        <v>87</v>
      </c>
      <c r="BE234" s="120">
        <f>IF(N234="základní",J234,0)</f>
        <v>0</v>
      </c>
      <c r="BF234" s="120">
        <f>IF(N234="snížená",J234,0)</f>
        <v>0</v>
      </c>
      <c r="BG234" s="120">
        <f>IF(N234="zákl. přenesená",J234,0)</f>
        <v>0</v>
      </c>
      <c r="BH234" s="120">
        <f>IF(N234="sníž. přenesená",J234,0)</f>
        <v>0</v>
      </c>
      <c r="BI234" s="120">
        <f>IF(N234="nulová",J234,0)</f>
        <v>0</v>
      </c>
      <c r="BJ234" s="2" t="s">
        <v>85</v>
      </c>
      <c r="BK234" s="120">
        <f>ROUND(I234*H234,2)</f>
        <v>0</v>
      </c>
      <c r="BL234" s="2" t="s">
        <v>94</v>
      </c>
      <c r="BM234" s="119" t="s">
        <v>270</v>
      </c>
    </row>
    <row r="235" spans="1:65" s="140" customFormat="1" ht="22.5" x14ac:dyDescent="0.2">
      <c r="B235" s="141"/>
      <c r="D235" s="123" t="s">
        <v>96</v>
      </c>
      <c r="E235" s="142" t="s">
        <v>10</v>
      </c>
      <c r="F235" s="143" t="s">
        <v>271</v>
      </c>
      <c r="H235" s="142" t="s">
        <v>10</v>
      </c>
      <c r="I235" s="144"/>
      <c r="L235" s="141"/>
      <c r="M235" s="145"/>
      <c r="N235" s="146"/>
      <c r="O235" s="146"/>
      <c r="P235" s="146"/>
      <c r="Q235" s="146"/>
      <c r="R235" s="146"/>
      <c r="S235" s="146"/>
      <c r="T235" s="147"/>
      <c r="AT235" s="142" t="s">
        <v>96</v>
      </c>
      <c r="AU235" s="142" t="s">
        <v>2</v>
      </c>
      <c r="AV235" s="140" t="s">
        <v>85</v>
      </c>
      <c r="AW235" s="140" t="s">
        <v>98</v>
      </c>
      <c r="AX235" s="140" t="s">
        <v>86</v>
      </c>
      <c r="AY235" s="142" t="s">
        <v>87</v>
      </c>
    </row>
    <row r="236" spans="1:65" s="121" customFormat="1" x14ac:dyDescent="0.2">
      <c r="B236" s="122"/>
      <c r="D236" s="123" t="s">
        <v>96</v>
      </c>
      <c r="E236" s="124" t="s">
        <v>10</v>
      </c>
      <c r="F236" s="125" t="s">
        <v>272</v>
      </c>
      <c r="H236" s="126">
        <v>79.275000000000006</v>
      </c>
      <c r="I236" s="127"/>
      <c r="L236" s="122"/>
      <c r="M236" s="128"/>
      <c r="N236" s="129"/>
      <c r="O236" s="129"/>
      <c r="P236" s="129"/>
      <c r="Q236" s="129"/>
      <c r="R236" s="129"/>
      <c r="S236" s="129"/>
      <c r="T236" s="130"/>
      <c r="AT236" s="124" t="s">
        <v>96</v>
      </c>
      <c r="AU236" s="124" t="s">
        <v>2</v>
      </c>
      <c r="AV236" s="121" t="s">
        <v>2</v>
      </c>
      <c r="AW236" s="121" t="s">
        <v>98</v>
      </c>
      <c r="AX236" s="121" t="s">
        <v>86</v>
      </c>
      <c r="AY236" s="124" t="s">
        <v>87</v>
      </c>
    </row>
    <row r="237" spans="1:65" s="121" customFormat="1" x14ac:dyDescent="0.2">
      <c r="B237" s="122"/>
      <c r="D237" s="123" t="s">
        <v>96</v>
      </c>
      <c r="E237" s="124" t="s">
        <v>10</v>
      </c>
      <c r="F237" s="125" t="s">
        <v>273</v>
      </c>
      <c r="H237" s="126">
        <v>3</v>
      </c>
      <c r="I237" s="127"/>
      <c r="L237" s="122"/>
      <c r="M237" s="128"/>
      <c r="N237" s="129"/>
      <c r="O237" s="129"/>
      <c r="P237" s="129"/>
      <c r="Q237" s="129"/>
      <c r="R237" s="129"/>
      <c r="S237" s="129"/>
      <c r="T237" s="130"/>
      <c r="AT237" s="124" t="s">
        <v>96</v>
      </c>
      <c r="AU237" s="124" t="s">
        <v>2</v>
      </c>
      <c r="AV237" s="121" t="s">
        <v>2</v>
      </c>
      <c r="AW237" s="121" t="s">
        <v>98</v>
      </c>
      <c r="AX237" s="121" t="s">
        <v>86</v>
      </c>
      <c r="AY237" s="124" t="s">
        <v>87</v>
      </c>
    </row>
    <row r="238" spans="1:65" s="131" customFormat="1" x14ac:dyDescent="0.2">
      <c r="B238" s="132"/>
      <c r="D238" s="123" t="s">
        <v>96</v>
      </c>
      <c r="E238" s="133" t="s">
        <v>10</v>
      </c>
      <c r="F238" s="134" t="s">
        <v>103</v>
      </c>
      <c r="H238" s="135">
        <v>82.275000000000006</v>
      </c>
      <c r="I238" s="136"/>
      <c r="L238" s="132"/>
      <c r="M238" s="137"/>
      <c r="N238" s="138"/>
      <c r="O238" s="138"/>
      <c r="P238" s="138"/>
      <c r="Q238" s="138"/>
      <c r="R238" s="138"/>
      <c r="S238" s="138"/>
      <c r="T238" s="139"/>
      <c r="AT238" s="133" t="s">
        <v>96</v>
      </c>
      <c r="AU238" s="133" t="s">
        <v>2</v>
      </c>
      <c r="AV238" s="131" t="s">
        <v>94</v>
      </c>
      <c r="AW238" s="131" t="s">
        <v>98</v>
      </c>
      <c r="AX238" s="131" t="s">
        <v>85</v>
      </c>
      <c r="AY238" s="133" t="s">
        <v>87</v>
      </c>
    </row>
    <row r="239" spans="1:65" s="14" customFormat="1" ht="32.450000000000003" customHeight="1" x14ac:dyDescent="0.2">
      <c r="A239" s="10"/>
      <c r="B239" s="106"/>
      <c r="C239" s="107" t="s">
        <v>274</v>
      </c>
      <c r="D239" s="107" t="s">
        <v>89</v>
      </c>
      <c r="E239" s="108" t="s">
        <v>275</v>
      </c>
      <c r="F239" s="109" t="s">
        <v>276</v>
      </c>
      <c r="G239" s="110" t="s">
        <v>149</v>
      </c>
      <c r="H239" s="111">
        <v>222.99199999999999</v>
      </c>
      <c r="I239" s="112"/>
      <c r="J239" s="113">
        <f>ROUND(I239*H239,2)</f>
        <v>0</v>
      </c>
      <c r="K239" s="109" t="s">
        <v>93</v>
      </c>
      <c r="L239" s="11"/>
      <c r="M239" s="114" t="s">
        <v>10</v>
      </c>
      <c r="N239" s="115" t="s">
        <v>27</v>
      </c>
      <c r="O239" s="116"/>
      <c r="P239" s="117">
        <f>O239*H239</f>
        <v>0</v>
      </c>
      <c r="Q239" s="117">
        <v>0.25933</v>
      </c>
      <c r="R239" s="117">
        <f>Q239*H239</f>
        <v>57.828515359999997</v>
      </c>
      <c r="S239" s="117">
        <v>0</v>
      </c>
      <c r="T239" s="118">
        <f>S239*H239</f>
        <v>0</v>
      </c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R239" s="119" t="s">
        <v>94</v>
      </c>
      <c r="AT239" s="119" t="s">
        <v>89</v>
      </c>
      <c r="AU239" s="119" t="s">
        <v>2</v>
      </c>
      <c r="AY239" s="2" t="s">
        <v>87</v>
      </c>
      <c r="BE239" s="120">
        <f>IF(N239="základní",J239,0)</f>
        <v>0</v>
      </c>
      <c r="BF239" s="120">
        <f>IF(N239="snížená",J239,0)</f>
        <v>0</v>
      </c>
      <c r="BG239" s="120">
        <f>IF(N239="zákl. přenesená",J239,0)</f>
        <v>0</v>
      </c>
      <c r="BH239" s="120">
        <f>IF(N239="sníž. přenesená",J239,0)</f>
        <v>0</v>
      </c>
      <c r="BI239" s="120">
        <f>IF(N239="nulová",J239,0)</f>
        <v>0</v>
      </c>
      <c r="BJ239" s="2" t="s">
        <v>85</v>
      </c>
      <c r="BK239" s="120">
        <f>ROUND(I239*H239,2)</f>
        <v>0</v>
      </c>
      <c r="BL239" s="2" t="s">
        <v>94</v>
      </c>
      <c r="BM239" s="119" t="s">
        <v>277</v>
      </c>
    </row>
    <row r="240" spans="1:65" s="121" customFormat="1" x14ac:dyDescent="0.2">
      <c r="B240" s="122"/>
      <c r="D240" s="123" t="s">
        <v>96</v>
      </c>
      <c r="E240" s="124" t="s">
        <v>10</v>
      </c>
      <c r="F240" s="125" t="s">
        <v>278</v>
      </c>
      <c r="H240" s="126">
        <v>222.99199999999999</v>
      </c>
      <c r="I240" s="127"/>
      <c r="L240" s="122"/>
      <c r="M240" s="128"/>
      <c r="N240" s="129"/>
      <c r="O240" s="129"/>
      <c r="P240" s="129"/>
      <c r="Q240" s="129"/>
      <c r="R240" s="129"/>
      <c r="S240" s="129"/>
      <c r="T240" s="130"/>
      <c r="AT240" s="124" t="s">
        <v>96</v>
      </c>
      <c r="AU240" s="124" t="s">
        <v>2</v>
      </c>
      <c r="AV240" s="121" t="s">
        <v>2</v>
      </c>
      <c r="AW240" s="121" t="s">
        <v>98</v>
      </c>
      <c r="AX240" s="121" t="s">
        <v>85</v>
      </c>
      <c r="AY240" s="124" t="s">
        <v>87</v>
      </c>
    </row>
    <row r="241" spans="1:65" s="14" customFormat="1" ht="43.15" customHeight="1" x14ac:dyDescent="0.2">
      <c r="A241" s="10"/>
      <c r="B241" s="106"/>
      <c r="C241" s="107" t="s">
        <v>279</v>
      </c>
      <c r="D241" s="107" t="s">
        <v>89</v>
      </c>
      <c r="E241" s="108" t="s">
        <v>280</v>
      </c>
      <c r="F241" s="109" t="s">
        <v>281</v>
      </c>
      <c r="G241" s="110" t="s">
        <v>149</v>
      </c>
      <c r="H241" s="111">
        <v>28</v>
      </c>
      <c r="I241" s="112"/>
      <c r="J241" s="113">
        <f>ROUND(I241*H241,2)</f>
        <v>0</v>
      </c>
      <c r="K241" s="109" t="s">
        <v>93</v>
      </c>
      <c r="L241" s="11"/>
      <c r="M241" s="114" t="s">
        <v>10</v>
      </c>
      <c r="N241" s="115" t="s">
        <v>27</v>
      </c>
      <c r="O241" s="116"/>
      <c r="P241" s="117">
        <f>O241*H241</f>
        <v>0</v>
      </c>
      <c r="Q241" s="117">
        <v>0.25059999999999999</v>
      </c>
      <c r="R241" s="117">
        <f>Q241*H241</f>
        <v>7.0167999999999999</v>
      </c>
      <c r="S241" s="117">
        <v>0</v>
      </c>
      <c r="T241" s="118">
        <f>S241*H241</f>
        <v>0</v>
      </c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R241" s="119" t="s">
        <v>94</v>
      </c>
      <c r="AT241" s="119" t="s">
        <v>89</v>
      </c>
      <c r="AU241" s="119" t="s">
        <v>2</v>
      </c>
      <c r="AY241" s="2" t="s">
        <v>87</v>
      </c>
      <c r="BE241" s="120">
        <f>IF(N241="základní",J241,0)</f>
        <v>0</v>
      </c>
      <c r="BF241" s="120">
        <f>IF(N241="snížená",J241,0)</f>
        <v>0</v>
      </c>
      <c r="BG241" s="120">
        <f>IF(N241="zákl. přenesená",J241,0)</f>
        <v>0</v>
      </c>
      <c r="BH241" s="120">
        <f>IF(N241="sníž. přenesená",J241,0)</f>
        <v>0</v>
      </c>
      <c r="BI241" s="120">
        <f>IF(N241="nulová",J241,0)</f>
        <v>0</v>
      </c>
      <c r="BJ241" s="2" t="s">
        <v>85</v>
      </c>
      <c r="BK241" s="120">
        <f>ROUND(I241*H241,2)</f>
        <v>0</v>
      </c>
      <c r="BL241" s="2" t="s">
        <v>94</v>
      </c>
      <c r="BM241" s="119" t="s">
        <v>282</v>
      </c>
    </row>
    <row r="242" spans="1:65" s="121" customFormat="1" x14ac:dyDescent="0.2">
      <c r="B242" s="122"/>
      <c r="D242" s="123" t="s">
        <v>96</v>
      </c>
      <c r="E242" s="124" t="s">
        <v>10</v>
      </c>
      <c r="F242" s="125" t="s">
        <v>283</v>
      </c>
      <c r="H242" s="126">
        <v>28</v>
      </c>
      <c r="I242" s="127"/>
      <c r="L242" s="122"/>
      <c r="M242" s="128"/>
      <c r="N242" s="129"/>
      <c r="O242" s="129"/>
      <c r="P242" s="129"/>
      <c r="Q242" s="129"/>
      <c r="R242" s="129"/>
      <c r="S242" s="129"/>
      <c r="T242" s="130"/>
      <c r="AT242" s="124" t="s">
        <v>96</v>
      </c>
      <c r="AU242" s="124" t="s">
        <v>2</v>
      </c>
      <c r="AV242" s="121" t="s">
        <v>2</v>
      </c>
      <c r="AW242" s="121" t="s">
        <v>98</v>
      </c>
      <c r="AX242" s="121" t="s">
        <v>85</v>
      </c>
      <c r="AY242" s="124" t="s">
        <v>87</v>
      </c>
    </row>
    <row r="243" spans="1:65" s="14" customFormat="1" ht="32.450000000000003" customHeight="1" x14ac:dyDescent="0.2">
      <c r="A243" s="10"/>
      <c r="B243" s="106"/>
      <c r="C243" s="107" t="s">
        <v>284</v>
      </c>
      <c r="D243" s="107" t="s">
        <v>89</v>
      </c>
      <c r="E243" s="108" t="s">
        <v>285</v>
      </c>
      <c r="F243" s="109" t="s">
        <v>286</v>
      </c>
      <c r="G243" s="110" t="s">
        <v>92</v>
      </c>
      <c r="H243" s="111">
        <v>54.228999999999999</v>
      </c>
      <c r="I243" s="112"/>
      <c r="J243" s="113">
        <f>ROUND(I243*H243,2)</f>
        <v>0</v>
      </c>
      <c r="K243" s="109" t="s">
        <v>93</v>
      </c>
      <c r="L243" s="11"/>
      <c r="M243" s="114" t="s">
        <v>10</v>
      </c>
      <c r="N243" s="115" t="s">
        <v>27</v>
      </c>
      <c r="O243" s="116"/>
      <c r="P243" s="117">
        <f>O243*H243</f>
        <v>0</v>
      </c>
      <c r="Q243" s="117">
        <v>2.45329</v>
      </c>
      <c r="R243" s="117">
        <f>Q243*H243</f>
        <v>133.03946341</v>
      </c>
      <c r="S243" s="117">
        <v>0</v>
      </c>
      <c r="T243" s="118">
        <f>S243*H243</f>
        <v>0</v>
      </c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R243" s="119" t="s">
        <v>94</v>
      </c>
      <c r="AT243" s="119" t="s">
        <v>89</v>
      </c>
      <c r="AU243" s="119" t="s">
        <v>2</v>
      </c>
      <c r="AY243" s="2" t="s">
        <v>87</v>
      </c>
      <c r="BE243" s="120">
        <f>IF(N243="základní",J243,0)</f>
        <v>0</v>
      </c>
      <c r="BF243" s="120">
        <f>IF(N243="snížená",J243,0)</f>
        <v>0</v>
      </c>
      <c r="BG243" s="120">
        <f>IF(N243="zákl. přenesená",J243,0)</f>
        <v>0</v>
      </c>
      <c r="BH243" s="120">
        <f>IF(N243="sníž. přenesená",J243,0)</f>
        <v>0</v>
      </c>
      <c r="BI243" s="120">
        <f>IF(N243="nulová",J243,0)</f>
        <v>0</v>
      </c>
      <c r="BJ243" s="2" t="s">
        <v>85</v>
      </c>
      <c r="BK243" s="120">
        <f>ROUND(I243*H243,2)</f>
        <v>0</v>
      </c>
      <c r="BL243" s="2" t="s">
        <v>94</v>
      </c>
      <c r="BM243" s="119" t="s">
        <v>287</v>
      </c>
    </row>
    <row r="244" spans="1:65" s="140" customFormat="1" x14ac:dyDescent="0.2">
      <c r="B244" s="141"/>
      <c r="D244" s="123" t="s">
        <v>96</v>
      </c>
      <c r="E244" s="142" t="s">
        <v>10</v>
      </c>
      <c r="F244" s="143" t="s">
        <v>288</v>
      </c>
      <c r="H244" s="142" t="s">
        <v>10</v>
      </c>
      <c r="I244" s="144"/>
      <c r="L244" s="141"/>
      <c r="M244" s="145"/>
      <c r="N244" s="146"/>
      <c r="O244" s="146"/>
      <c r="P244" s="146"/>
      <c r="Q244" s="146"/>
      <c r="R244" s="146"/>
      <c r="S244" s="146"/>
      <c r="T244" s="147"/>
      <c r="AT244" s="142" t="s">
        <v>96</v>
      </c>
      <c r="AU244" s="142" t="s">
        <v>2</v>
      </c>
      <c r="AV244" s="140" t="s">
        <v>85</v>
      </c>
      <c r="AW244" s="140" t="s">
        <v>98</v>
      </c>
      <c r="AX244" s="140" t="s">
        <v>86</v>
      </c>
      <c r="AY244" s="142" t="s">
        <v>87</v>
      </c>
    </row>
    <row r="245" spans="1:65" s="121" customFormat="1" x14ac:dyDescent="0.2">
      <c r="B245" s="122"/>
      <c r="D245" s="123" t="s">
        <v>96</v>
      </c>
      <c r="E245" s="124" t="s">
        <v>10</v>
      </c>
      <c r="F245" s="125" t="s">
        <v>289</v>
      </c>
      <c r="H245" s="126">
        <v>23.167999999999999</v>
      </c>
      <c r="I245" s="127"/>
      <c r="L245" s="122"/>
      <c r="M245" s="128"/>
      <c r="N245" s="129"/>
      <c r="O245" s="129"/>
      <c r="P245" s="129"/>
      <c r="Q245" s="129"/>
      <c r="R245" s="129"/>
      <c r="S245" s="129"/>
      <c r="T245" s="130"/>
      <c r="AT245" s="124" t="s">
        <v>96</v>
      </c>
      <c r="AU245" s="124" t="s">
        <v>2</v>
      </c>
      <c r="AV245" s="121" t="s">
        <v>2</v>
      </c>
      <c r="AW245" s="121" t="s">
        <v>98</v>
      </c>
      <c r="AX245" s="121" t="s">
        <v>86</v>
      </c>
      <c r="AY245" s="124" t="s">
        <v>87</v>
      </c>
    </row>
    <row r="246" spans="1:65" s="121" customFormat="1" x14ac:dyDescent="0.2">
      <c r="B246" s="122"/>
      <c r="D246" s="123" t="s">
        <v>96</v>
      </c>
      <c r="E246" s="124" t="s">
        <v>10</v>
      </c>
      <c r="F246" s="125" t="s">
        <v>290</v>
      </c>
      <c r="H246" s="126">
        <v>31.061</v>
      </c>
      <c r="I246" s="127"/>
      <c r="L246" s="122"/>
      <c r="M246" s="128"/>
      <c r="N246" s="129"/>
      <c r="O246" s="129"/>
      <c r="P246" s="129"/>
      <c r="Q246" s="129"/>
      <c r="R246" s="129"/>
      <c r="S246" s="129"/>
      <c r="T246" s="130"/>
      <c r="AT246" s="124" t="s">
        <v>96</v>
      </c>
      <c r="AU246" s="124" t="s">
        <v>2</v>
      </c>
      <c r="AV246" s="121" t="s">
        <v>2</v>
      </c>
      <c r="AW246" s="121" t="s">
        <v>98</v>
      </c>
      <c r="AX246" s="121" t="s">
        <v>86</v>
      </c>
      <c r="AY246" s="124" t="s">
        <v>87</v>
      </c>
    </row>
    <row r="247" spans="1:65" s="131" customFormat="1" x14ac:dyDescent="0.2">
      <c r="B247" s="132"/>
      <c r="D247" s="123" t="s">
        <v>96</v>
      </c>
      <c r="E247" s="133" t="s">
        <v>10</v>
      </c>
      <c r="F247" s="134" t="s">
        <v>103</v>
      </c>
      <c r="H247" s="135">
        <v>54.228999999999999</v>
      </c>
      <c r="I247" s="136"/>
      <c r="L247" s="132"/>
      <c r="M247" s="137"/>
      <c r="N247" s="138"/>
      <c r="O247" s="138"/>
      <c r="P247" s="138"/>
      <c r="Q247" s="138"/>
      <c r="R247" s="138"/>
      <c r="S247" s="138"/>
      <c r="T247" s="139"/>
      <c r="AT247" s="133" t="s">
        <v>96</v>
      </c>
      <c r="AU247" s="133" t="s">
        <v>2</v>
      </c>
      <c r="AV247" s="131" t="s">
        <v>94</v>
      </c>
      <c r="AW247" s="131" t="s">
        <v>98</v>
      </c>
      <c r="AX247" s="131" t="s">
        <v>85</v>
      </c>
      <c r="AY247" s="133" t="s">
        <v>87</v>
      </c>
    </row>
    <row r="248" spans="1:65" s="14" customFormat="1" ht="21.6" customHeight="1" x14ac:dyDescent="0.2">
      <c r="A248" s="10"/>
      <c r="B248" s="106"/>
      <c r="C248" s="107" t="s">
        <v>291</v>
      </c>
      <c r="D248" s="107" t="s">
        <v>89</v>
      </c>
      <c r="E248" s="108" t="s">
        <v>292</v>
      </c>
      <c r="F248" s="109" t="s">
        <v>293</v>
      </c>
      <c r="G248" s="110" t="s">
        <v>149</v>
      </c>
      <c r="H248" s="111">
        <v>125.072</v>
      </c>
      <c r="I248" s="112"/>
      <c r="J248" s="113">
        <f>ROUND(I248*H248,2)</f>
        <v>0</v>
      </c>
      <c r="K248" s="109" t="s">
        <v>93</v>
      </c>
      <c r="L248" s="11"/>
      <c r="M248" s="114" t="s">
        <v>10</v>
      </c>
      <c r="N248" s="115" t="s">
        <v>27</v>
      </c>
      <c r="O248" s="116"/>
      <c r="P248" s="117">
        <f>O248*H248</f>
        <v>0</v>
      </c>
      <c r="Q248" s="117">
        <v>2.7499999999999998E-3</v>
      </c>
      <c r="R248" s="117">
        <f>Q248*H248</f>
        <v>0.34394799999999998</v>
      </c>
      <c r="S248" s="117">
        <v>0</v>
      </c>
      <c r="T248" s="118">
        <f>S248*H248</f>
        <v>0</v>
      </c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R248" s="119" t="s">
        <v>94</v>
      </c>
      <c r="AT248" s="119" t="s">
        <v>89</v>
      </c>
      <c r="AU248" s="119" t="s">
        <v>2</v>
      </c>
      <c r="AY248" s="2" t="s">
        <v>87</v>
      </c>
      <c r="BE248" s="120">
        <f>IF(N248="základní",J248,0)</f>
        <v>0</v>
      </c>
      <c r="BF248" s="120">
        <f>IF(N248="snížená",J248,0)</f>
        <v>0</v>
      </c>
      <c r="BG248" s="120">
        <f>IF(N248="zákl. přenesená",J248,0)</f>
        <v>0</v>
      </c>
      <c r="BH248" s="120">
        <f>IF(N248="sníž. přenesená",J248,0)</f>
        <v>0</v>
      </c>
      <c r="BI248" s="120">
        <f>IF(N248="nulová",J248,0)</f>
        <v>0</v>
      </c>
      <c r="BJ248" s="2" t="s">
        <v>85</v>
      </c>
      <c r="BK248" s="120">
        <f>ROUND(I248*H248,2)</f>
        <v>0</v>
      </c>
      <c r="BL248" s="2" t="s">
        <v>94</v>
      </c>
      <c r="BM248" s="119" t="s">
        <v>294</v>
      </c>
    </row>
    <row r="249" spans="1:65" s="140" customFormat="1" x14ac:dyDescent="0.2">
      <c r="B249" s="141"/>
      <c r="D249" s="123" t="s">
        <v>96</v>
      </c>
      <c r="E249" s="142" t="s">
        <v>10</v>
      </c>
      <c r="F249" s="143" t="s">
        <v>288</v>
      </c>
      <c r="H249" s="142" t="s">
        <v>10</v>
      </c>
      <c r="I249" s="144"/>
      <c r="L249" s="141"/>
      <c r="M249" s="145"/>
      <c r="N249" s="146"/>
      <c r="O249" s="146"/>
      <c r="P249" s="146"/>
      <c r="Q249" s="146"/>
      <c r="R249" s="146"/>
      <c r="S249" s="146"/>
      <c r="T249" s="147"/>
      <c r="AT249" s="142" t="s">
        <v>96</v>
      </c>
      <c r="AU249" s="142" t="s">
        <v>2</v>
      </c>
      <c r="AV249" s="140" t="s">
        <v>85</v>
      </c>
      <c r="AW249" s="140" t="s">
        <v>98</v>
      </c>
      <c r="AX249" s="140" t="s">
        <v>86</v>
      </c>
      <c r="AY249" s="142" t="s">
        <v>87</v>
      </c>
    </row>
    <row r="250" spans="1:65" s="121" customFormat="1" x14ac:dyDescent="0.2">
      <c r="B250" s="122"/>
      <c r="D250" s="123" t="s">
        <v>96</v>
      </c>
      <c r="E250" s="124" t="s">
        <v>10</v>
      </c>
      <c r="F250" s="125" t="s">
        <v>295</v>
      </c>
      <c r="H250" s="126">
        <v>21.533999999999999</v>
      </c>
      <c r="I250" s="127"/>
      <c r="L250" s="122"/>
      <c r="M250" s="128"/>
      <c r="N250" s="129"/>
      <c r="O250" s="129"/>
      <c r="P250" s="129"/>
      <c r="Q250" s="129"/>
      <c r="R250" s="129"/>
      <c r="S250" s="129"/>
      <c r="T250" s="130"/>
      <c r="AT250" s="124" t="s">
        <v>96</v>
      </c>
      <c r="AU250" s="124" t="s">
        <v>2</v>
      </c>
      <c r="AV250" s="121" t="s">
        <v>2</v>
      </c>
      <c r="AW250" s="121" t="s">
        <v>98</v>
      </c>
      <c r="AX250" s="121" t="s">
        <v>86</v>
      </c>
      <c r="AY250" s="124" t="s">
        <v>87</v>
      </c>
    </row>
    <row r="251" spans="1:65" s="121" customFormat="1" x14ac:dyDescent="0.2">
      <c r="B251" s="122"/>
      <c r="D251" s="123" t="s">
        <v>96</v>
      </c>
      <c r="E251" s="124" t="s">
        <v>10</v>
      </c>
      <c r="F251" s="125" t="s">
        <v>296</v>
      </c>
      <c r="H251" s="126">
        <v>103.538</v>
      </c>
      <c r="I251" s="127"/>
      <c r="L251" s="122"/>
      <c r="M251" s="128"/>
      <c r="N251" s="129"/>
      <c r="O251" s="129"/>
      <c r="P251" s="129"/>
      <c r="Q251" s="129"/>
      <c r="R251" s="129"/>
      <c r="S251" s="129"/>
      <c r="T251" s="130"/>
      <c r="AT251" s="124" t="s">
        <v>96</v>
      </c>
      <c r="AU251" s="124" t="s">
        <v>2</v>
      </c>
      <c r="AV251" s="121" t="s">
        <v>2</v>
      </c>
      <c r="AW251" s="121" t="s">
        <v>98</v>
      </c>
      <c r="AX251" s="121" t="s">
        <v>86</v>
      </c>
      <c r="AY251" s="124" t="s">
        <v>87</v>
      </c>
    </row>
    <row r="252" spans="1:65" s="131" customFormat="1" x14ac:dyDescent="0.2">
      <c r="B252" s="132"/>
      <c r="D252" s="123" t="s">
        <v>96</v>
      </c>
      <c r="E252" s="133" t="s">
        <v>10</v>
      </c>
      <c r="F252" s="134" t="s">
        <v>103</v>
      </c>
      <c r="H252" s="135">
        <v>125.072</v>
      </c>
      <c r="I252" s="136"/>
      <c r="L252" s="132"/>
      <c r="M252" s="137"/>
      <c r="N252" s="138"/>
      <c r="O252" s="138"/>
      <c r="P252" s="138"/>
      <c r="Q252" s="138"/>
      <c r="R252" s="138"/>
      <c r="S252" s="138"/>
      <c r="T252" s="139"/>
      <c r="AT252" s="133" t="s">
        <v>96</v>
      </c>
      <c r="AU252" s="133" t="s">
        <v>2</v>
      </c>
      <c r="AV252" s="131" t="s">
        <v>94</v>
      </c>
      <c r="AW252" s="131" t="s">
        <v>98</v>
      </c>
      <c r="AX252" s="131" t="s">
        <v>85</v>
      </c>
      <c r="AY252" s="133" t="s">
        <v>87</v>
      </c>
    </row>
    <row r="253" spans="1:65" s="14" customFormat="1" ht="21.6" customHeight="1" x14ac:dyDescent="0.2">
      <c r="A253" s="10"/>
      <c r="B253" s="106"/>
      <c r="C253" s="107" t="s">
        <v>297</v>
      </c>
      <c r="D253" s="107" t="s">
        <v>89</v>
      </c>
      <c r="E253" s="108" t="s">
        <v>298</v>
      </c>
      <c r="F253" s="109" t="s">
        <v>299</v>
      </c>
      <c r="G253" s="110" t="s">
        <v>149</v>
      </c>
      <c r="H253" s="111">
        <v>125.072</v>
      </c>
      <c r="I253" s="112"/>
      <c r="J253" s="113">
        <f>ROUND(I253*H253,2)</f>
        <v>0</v>
      </c>
      <c r="K253" s="109" t="s">
        <v>93</v>
      </c>
      <c r="L253" s="11"/>
      <c r="M253" s="114" t="s">
        <v>10</v>
      </c>
      <c r="N253" s="115" t="s">
        <v>27</v>
      </c>
      <c r="O253" s="116"/>
      <c r="P253" s="117">
        <f>O253*H253</f>
        <v>0</v>
      </c>
      <c r="Q253" s="117">
        <v>0</v>
      </c>
      <c r="R253" s="117">
        <f>Q253*H253</f>
        <v>0</v>
      </c>
      <c r="S253" s="117">
        <v>0</v>
      </c>
      <c r="T253" s="118">
        <f>S253*H253</f>
        <v>0</v>
      </c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R253" s="119" t="s">
        <v>94</v>
      </c>
      <c r="AT253" s="119" t="s">
        <v>89</v>
      </c>
      <c r="AU253" s="119" t="s">
        <v>2</v>
      </c>
      <c r="AY253" s="2" t="s">
        <v>87</v>
      </c>
      <c r="BE253" s="120">
        <f>IF(N253="základní",J253,0)</f>
        <v>0</v>
      </c>
      <c r="BF253" s="120">
        <f>IF(N253="snížená",J253,0)</f>
        <v>0</v>
      </c>
      <c r="BG253" s="120">
        <f>IF(N253="zákl. přenesená",J253,0)</f>
        <v>0</v>
      </c>
      <c r="BH253" s="120">
        <f>IF(N253="sníž. přenesená",J253,0)</f>
        <v>0</v>
      </c>
      <c r="BI253" s="120">
        <f>IF(N253="nulová",J253,0)</f>
        <v>0</v>
      </c>
      <c r="BJ253" s="2" t="s">
        <v>85</v>
      </c>
      <c r="BK253" s="120">
        <f>ROUND(I253*H253,2)</f>
        <v>0</v>
      </c>
      <c r="BL253" s="2" t="s">
        <v>94</v>
      </c>
      <c r="BM253" s="119" t="s">
        <v>300</v>
      </c>
    </row>
    <row r="254" spans="1:65" s="14" customFormat="1" ht="43.15" customHeight="1" x14ac:dyDescent="0.2">
      <c r="A254" s="10"/>
      <c r="B254" s="106"/>
      <c r="C254" s="107" t="s">
        <v>301</v>
      </c>
      <c r="D254" s="107" t="s">
        <v>89</v>
      </c>
      <c r="E254" s="108" t="s">
        <v>302</v>
      </c>
      <c r="F254" s="109" t="s">
        <v>303</v>
      </c>
      <c r="G254" s="110" t="s">
        <v>199</v>
      </c>
      <c r="H254" s="111">
        <v>5.423</v>
      </c>
      <c r="I254" s="112"/>
      <c r="J254" s="113">
        <f>ROUND(I254*H254,2)</f>
        <v>0</v>
      </c>
      <c r="K254" s="109" t="s">
        <v>93</v>
      </c>
      <c r="L254" s="11"/>
      <c r="M254" s="114" t="s">
        <v>10</v>
      </c>
      <c r="N254" s="115" t="s">
        <v>27</v>
      </c>
      <c r="O254" s="116"/>
      <c r="P254" s="117">
        <f>O254*H254</f>
        <v>0</v>
      </c>
      <c r="Q254" s="117">
        <v>1.04881</v>
      </c>
      <c r="R254" s="117">
        <f>Q254*H254</f>
        <v>5.6876966300000005</v>
      </c>
      <c r="S254" s="117">
        <v>0</v>
      </c>
      <c r="T254" s="118">
        <f>S254*H254</f>
        <v>0</v>
      </c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R254" s="119" t="s">
        <v>94</v>
      </c>
      <c r="AT254" s="119" t="s">
        <v>89</v>
      </c>
      <c r="AU254" s="119" t="s">
        <v>2</v>
      </c>
      <c r="AY254" s="2" t="s">
        <v>87</v>
      </c>
      <c r="BE254" s="120">
        <f>IF(N254="základní",J254,0)</f>
        <v>0</v>
      </c>
      <c r="BF254" s="120">
        <f>IF(N254="snížená",J254,0)</f>
        <v>0</v>
      </c>
      <c r="BG254" s="120">
        <f>IF(N254="zákl. přenesená",J254,0)</f>
        <v>0</v>
      </c>
      <c r="BH254" s="120">
        <f>IF(N254="sníž. přenesená",J254,0)</f>
        <v>0</v>
      </c>
      <c r="BI254" s="120">
        <f>IF(N254="nulová",J254,0)</f>
        <v>0</v>
      </c>
      <c r="BJ254" s="2" t="s">
        <v>85</v>
      </c>
      <c r="BK254" s="120">
        <f>ROUND(I254*H254,2)</f>
        <v>0</v>
      </c>
      <c r="BL254" s="2" t="s">
        <v>94</v>
      </c>
      <c r="BM254" s="119" t="s">
        <v>304</v>
      </c>
    </row>
    <row r="255" spans="1:65" s="121" customFormat="1" x14ac:dyDescent="0.2">
      <c r="B255" s="122"/>
      <c r="D255" s="123" t="s">
        <v>96</v>
      </c>
      <c r="E255" s="124" t="s">
        <v>10</v>
      </c>
      <c r="F255" s="125" t="s">
        <v>305</v>
      </c>
      <c r="H255" s="126">
        <v>5.423</v>
      </c>
      <c r="I255" s="127"/>
      <c r="L255" s="122"/>
      <c r="M255" s="128"/>
      <c r="N255" s="129"/>
      <c r="O255" s="129"/>
      <c r="P255" s="129"/>
      <c r="Q255" s="129"/>
      <c r="R255" s="129"/>
      <c r="S255" s="129"/>
      <c r="T255" s="130"/>
      <c r="AT255" s="124" t="s">
        <v>96</v>
      </c>
      <c r="AU255" s="124" t="s">
        <v>2</v>
      </c>
      <c r="AV255" s="121" t="s">
        <v>2</v>
      </c>
      <c r="AW255" s="121" t="s">
        <v>98</v>
      </c>
      <c r="AX255" s="121" t="s">
        <v>85</v>
      </c>
      <c r="AY255" s="124" t="s">
        <v>87</v>
      </c>
    </row>
    <row r="256" spans="1:65" s="14" customFormat="1" ht="32.450000000000003" customHeight="1" x14ac:dyDescent="0.2">
      <c r="A256" s="10"/>
      <c r="B256" s="106"/>
      <c r="C256" s="107" t="s">
        <v>306</v>
      </c>
      <c r="D256" s="107" t="s">
        <v>89</v>
      </c>
      <c r="E256" s="108" t="s">
        <v>307</v>
      </c>
      <c r="F256" s="109" t="s">
        <v>308</v>
      </c>
      <c r="G256" s="110" t="s">
        <v>139</v>
      </c>
      <c r="H256" s="111">
        <v>6</v>
      </c>
      <c r="I256" s="112"/>
      <c r="J256" s="113">
        <f>ROUND(I256*H256,2)</f>
        <v>0</v>
      </c>
      <c r="K256" s="109" t="s">
        <v>93</v>
      </c>
      <c r="L256" s="11"/>
      <c r="M256" s="114" t="s">
        <v>10</v>
      </c>
      <c r="N256" s="115" t="s">
        <v>27</v>
      </c>
      <c r="O256" s="116"/>
      <c r="P256" s="117">
        <f>O256*H256</f>
        <v>0</v>
      </c>
      <c r="Q256" s="117">
        <v>2.2780000000000002E-2</v>
      </c>
      <c r="R256" s="117">
        <f>Q256*H256</f>
        <v>0.13668000000000002</v>
      </c>
      <c r="S256" s="117">
        <v>0</v>
      </c>
      <c r="T256" s="118">
        <f>S256*H256</f>
        <v>0</v>
      </c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R256" s="119" t="s">
        <v>94</v>
      </c>
      <c r="AT256" s="119" t="s">
        <v>89</v>
      </c>
      <c r="AU256" s="119" t="s">
        <v>2</v>
      </c>
      <c r="AY256" s="2" t="s">
        <v>87</v>
      </c>
      <c r="BE256" s="120">
        <f>IF(N256="základní",J256,0)</f>
        <v>0</v>
      </c>
      <c r="BF256" s="120">
        <f>IF(N256="snížená",J256,0)</f>
        <v>0</v>
      </c>
      <c r="BG256" s="120">
        <f>IF(N256="zákl. přenesená",J256,0)</f>
        <v>0</v>
      </c>
      <c r="BH256" s="120">
        <f>IF(N256="sníž. přenesená",J256,0)</f>
        <v>0</v>
      </c>
      <c r="BI256" s="120">
        <f>IF(N256="nulová",J256,0)</f>
        <v>0</v>
      </c>
      <c r="BJ256" s="2" t="s">
        <v>85</v>
      </c>
      <c r="BK256" s="120">
        <f>ROUND(I256*H256,2)</f>
        <v>0</v>
      </c>
      <c r="BL256" s="2" t="s">
        <v>94</v>
      </c>
      <c r="BM256" s="119" t="s">
        <v>309</v>
      </c>
    </row>
    <row r="257" spans="1:65" s="14" customFormat="1" ht="32.450000000000003" customHeight="1" x14ac:dyDescent="0.2">
      <c r="A257" s="10"/>
      <c r="B257" s="106"/>
      <c r="C257" s="107" t="s">
        <v>310</v>
      </c>
      <c r="D257" s="107" t="s">
        <v>89</v>
      </c>
      <c r="E257" s="108" t="s">
        <v>311</v>
      </c>
      <c r="F257" s="109" t="s">
        <v>312</v>
      </c>
      <c r="G257" s="110" t="s">
        <v>139</v>
      </c>
      <c r="H257" s="111">
        <v>7</v>
      </c>
      <c r="I257" s="112"/>
      <c r="J257" s="113">
        <f>ROUND(I257*H257,2)</f>
        <v>0</v>
      </c>
      <c r="K257" s="109" t="s">
        <v>93</v>
      </c>
      <c r="L257" s="11"/>
      <c r="M257" s="114" t="s">
        <v>10</v>
      </c>
      <c r="N257" s="115" t="s">
        <v>27</v>
      </c>
      <c r="O257" s="116"/>
      <c r="P257" s="117">
        <f>O257*H257</f>
        <v>0</v>
      </c>
      <c r="Q257" s="117">
        <v>2.6929999999999999E-2</v>
      </c>
      <c r="R257" s="117">
        <f>Q257*H257</f>
        <v>0.18850999999999998</v>
      </c>
      <c r="S257" s="117">
        <v>0</v>
      </c>
      <c r="T257" s="118">
        <f>S257*H257</f>
        <v>0</v>
      </c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R257" s="119" t="s">
        <v>94</v>
      </c>
      <c r="AT257" s="119" t="s">
        <v>89</v>
      </c>
      <c r="AU257" s="119" t="s">
        <v>2</v>
      </c>
      <c r="AY257" s="2" t="s">
        <v>87</v>
      </c>
      <c r="BE257" s="120">
        <f>IF(N257="základní",J257,0)</f>
        <v>0</v>
      </c>
      <c r="BF257" s="120">
        <f>IF(N257="snížená",J257,0)</f>
        <v>0</v>
      </c>
      <c r="BG257" s="120">
        <f>IF(N257="zákl. přenesená",J257,0)</f>
        <v>0</v>
      </c>
      <c r="BH257" s="120">
        <f>IF(N257="sníž. přenesená",J257,0)</f>
        <v>0</v>
      </c>
      <c r="BI257" s="120">
        <f>IF(N257="nulová",J257,0)</f>
        <v>0</v>
      </c>
      <c r="BJ257" s="2" t="s">
        <v>85</v>
      </c>
      <c r="BK257" s="120">
        <f>ROUND(I257*H257,2)</f>
        <v>0</v>
      </c>
      <c r="BL257" s="2" t="s">
        <v>94</v>
      </c>
      <c r="BM257" s="119" t="s">
        <v>313</v>
      </c>
    </row>
    <row r="258" spans="1:65" s="14" customFormat="1" ht="32.450000000000003" customHeight="1" x14ac:dyDescent="0.2">
      <c r="A258" s="10"/>
      <c r="B258" s="106"/>
      <c r="C258" s="107" t="s">
        <v>314</v>
      </c>
      <c r="D258" s="107" t="s">
        <v>89</v>
      </c>
      <c r="E258" s="108" t="s">
        <v>315</v>
      </c>
      <c r="F258" s="109" t="s">
        <v>316</v>
      </c>
      <c r="G258" s="110" t="s">
        <v>139</v>
      </c>
      <c r="H258" s="111">
        <v>4</v>
      </c>
      <c r="I258" s="112"/>
      <c r="J258" s="113">
        <f>ROUND(I258*H258,2)</f>
        <v>0</v>
      </c>
      <c r="K258" s="109" t="s">
        <v>93</v>
      </c>
      <c r="L258" s="11"/>
      <c r="M258" s="114" t="s">
        <v>10</v>
      </c>
      <c r="N258" s="115" t="s">
        <v>27</v>
      </c>
      <c r="O258" s="116"/>
      <c r="P258" s="117">
        <f>O258*H258</f>
        <v>0</v>
      </c>
      <c r="Q258" s="117">
        <v>9.1050000000000006E-2</v>
      </c>
      <c r="R258" s="117">
        <f>Q258*H258</f>
        <v>0.36420000000000002</v>
      </c>
      <c r="S258" s="117">
        <v>0</v>
      </c>
      <c r="T258" s="118">
        <f>S258*H258</f>
        <v>0</v>
      </c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R258" s="119" t="s">
        <v>94</v>
      </c>
      <c r="AT258" s="119" t="s">
        <v>89</v>
      </c>
      <c r="AU258" s="119" t="s">
        <v>2</v>
      </c>
      <c r="AY258" s="2" t="s">
        <v>87</v>
      </c>
      <c r="BE258" s="120">
        <f>IF(N258="základní",J258,0)</f>
        <v>0</v>
      </c>
      <c r="BF258" s="120">
        <f>IF(N258="snížená",J258,0)</f>
        <v>0</v>
      </c>
      <c r="BG258" s="120">
        <f>IF(N258="zákl. přenesená",J258,0)</f>
        <v>0</v>
      </c>
      <c r="BH258" s="120">
        <f>IF(N258="sníž. přenesená",J258,0)</f>
        <v>0</v>
      </c>
      <c r="BI258" s="120">
        <f>IF(N258="nulová",J258,0)</f>
        <v>0</v>
      </c>
      <c r="BJ258" s="2" t="s">
        <v>85</v>
      </c>
      <c r="BK258" s="120">
        <f>ROUND(I258*H258,2)</f>
        <v>0</v>
      </c>
      <c r="BL258" s="2" t="s">
        <v>94</v>
      </c>
      <c r="BM258" s="119" t="s">
        <v>317</v>
      </c>
    </row>
    <row r="259" spans="1:65" s="14" customFormat="1" ht="32.450000000000003" customHeight="1" x14ac:dyDescent="0.2">
      <c r="A259" s="10"/>
      <c r="B259" s="106"/>
      <c r="C259" s="107" t="s">
        <v>318</v>
      </c>
      <c r="D259" s="107" t="s">
        <v>89</v>
      </c>
      <c r="E259" s="108" t="s">
        <v>319</v>
      </c>
      <c r="F259" s="109" t="s">
        <v>320</v>
      </c>
      <c r="G259" s="110" t="s">
        <v>92</v>
      </c>
      <c r="H259" s="111">
        <v>0.33800000000000002</v>
      </c>
      <c r="I259" s="112"/>
      <c r="J259" s="113">
        <f>ROUND(I259*H259,2)</f>
        <v>0</v>
      </c>
      <c r="K259" s="109" t="s">
        <v>93</v>
      </c>
      <c r="L259" s="11"/>
      <c r="M259" s="114" t="s">
        <v>10</v>
      </c>
      <c r="N259" s="115" t="s">
        <v>27</v>
      </c>
      <c r="O259" s="116"/>
      <c r="P259" s="117">
        <f>O259*H259</f>
        <v>0</v>
      </c>
      <c r="Q259" s="117">
        <v>2.45329</v>
      </c>
      <c r="R259" s="117">
        <f>Q259*H259</f>
        <v>0.82921202000000005</v>
      </c>
      <c r="S259" s="117">
        <v>0</v>
      </c>
      <c r="T259" s="118">
        <f>S259*H259</f>
        <v>0</v>
      </c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R259" s="119" t="s">
        <v>94</v>
      </c>
      <c r="AT259" s="119" t="s">
        <v>89</v>
      </c>
      <c r="AU259" s="119" t="s">
        <v>2</v>
      </c>
      <c r="AY259" s="2" t="s">
        <v>87</v>
      </c>
      <c r="BE259" s="120">
        <f>IF(N259="základní",J259,0)</f>
        <v>0</v>
      </c>
      <c r="BF259" s="120">
        <f>IF(N259="snížená",J259,0)</f>
        <v>0</v>
      </c>
      <c r="BG259" s="120">
        <f>IF(N259="zákl. přenesená",J259,0)</f>
        <v>0</v>
      </c>
      <c r="BH259" s="120">
        <f>IF(N259="sníž. přenesená",J259,0)</f>
        <v>0</v>
      </c>
      <c r="BI259" s="120">
        <f>IF(N259="nulová",J259,0)</f>
        <v>0</v>
      </c>
      <c r="BJ259" s="2" t="s">
        <v>85</v>
      </c>
      <c r="BK259" s="120">
        <f>ROUND(I259*H259,2)</f>
        <v>0</v>
      </c>
      <c r="BL259" s="2" t="s">
        <v>94</v>
      </c>
      <c r="BM259" s="119" t="s">
        <v>321</v>
      </c>
    </row>
    <row r="260" spans="1:65" s="140" customFormat="1" x14ac:dyDescent="0.2">
      <c r="B260" s="141"/>
      <c r="D260" s="123" t="s">
        <v>96</v>
      </c>
      <c r="E260" s="142" t="s">
        <v>10</v>
      </c>
      <c r="F260" s="143" t="s">
        <v>322</v>
      </c>
      <c r="H260" s="142" t="s">
        <v>10</v>
      </c>
      <c r="I260" s="144"/>
      <c r="L260" s="141"/>
      <c r="M260" s="145"/>
      <c r="N260" s="146"/>
      <c r="O260" s="146"/>
      <c r="P260" s="146"/>
      <c r="Q260" s="146"/>
      <c r="R260" s="146"/>
      <c r="S260" s="146"/>
      <c r="T260" s="147"/>
      <c r="AT260" s="142" t="s">
        <v>96</v>
      </c>
      <c r="AU260" s="142" t="s">
        <v>2</v>
      </c>
      <c r="AV260" s="140" t="s">
        <v>85</v>
      </c>
      <c r="AW260" s="140" t="s">
        <v>98</v>
      </c>
      <c r="AX260" s="140" t="s">
        <v>86</v>
      </c>
      <c r="AY260" s="142" t="s">
        <v>87</v>
      </c>
    </row>
    <row r="261" spans="1:65" s="140" customFormat="1" x14ac:dyDescent="0.2">
      <c r="B261" s="141"/>
      <c r="D261" s="123" t="s">
        <v>96</v>
      </c>
      <c r="E261" s="142" t="s">
        <v>10</v>
      </c>
      <c r="F261" s="143" t="s">
        <v>323</v>
      </c>
      <c r="H261" s="142" t="s">
        <v>10</v>
      </c>
      <c r="I261" s="144"/>
      <c r="L261" s="141"/>
      <c r="M261" s="145"/>
      <c r="N261" s="146"/>
      <c r="O261" s="146"/>
      <c r="P261" s="146"/>
      <c r="Q261" s="146"/>
      <c r="R261" s="146"/>
      <c r="S261" s="146"/>
      <c r="T261" s="147"/>
      <c r="AT261" s="142" t="s">
        <v>96</v>
      </c>
      <c r="AU261" s="142" t="s">
        <v>2</v>
      </c>
      <c r="AV261" s="140" t="s">
        <v>85</v>
      </c>
      <c r="AW261" s="140" t="s">
        <v>98</v>
      </c>
      <c r="AX261" s="140" t="s">
        <v>86</v>
      </c>
      <c r="AY261" s="142" t="s">
        <v>87</v>
      </c>
    </row>
    <row r="262" spans="1:65" s="121" customFormat="1" x14ac:dyDescent="0.2">
      <c r="B262" s="122"/>
      <c r="D262" s="123" t="s">
        <v>96</v>
      </c>
      <c r="E262" s="124" t="s">
        <v>10</v>
      </c>
      <c r="F262" s="125" t="s">
        <v>324</v>
      </c>
      <c r="H262" s="126">
        <v>0.33800000000000002</v>
      </c>
      <c r="I262" s="127"/>
      <c r="L262" s="122"/>
      <c r="M262" s="128"/>
      <c r="N262" s="129"/>
      <c r="O262" s="129"/>
      <c r="P262" s="129"/>
      <c r="Q262" s="129"/>
      <c r="R262" s="129"/>
      <c r="S262" s="129"/>
      <c r="T262" s="130"/>
      <c r="AT262" s="124" t="s">
        <v>96</v>
      </c>
      <c r="AU262" s="124" t="s">
        <v>2</v>
      </c>
      <c r="AV262" s="121" t="s">
        <v>2</v>
      </c>
      <c r="AW262" s="121" t="s">
        <v>98</v>
      </c>
      <c r="AX262" s="121" t="s">
        <v>85</v>
      </c>
      <c r="AY262" s="124" t="s">
        <v>87</v>
      </c>
    </row>
    <row r="263" spans="1:65" s="14" customFormat="1" ht="43.15" customHeight="1" x14ac:dyDescent="0.2">
      <c r="A263" s="10"/>
      <c r="B263" s="106"/>
      <c r="C263" s="107" t="s">
        <v>325</v>
      </c>
      <c r="D263" s="107" t="s">
        <v>89</v>
      </c>
      <c r="E263" s="108" t="s">
        <v>326</v>
      </c>
      <c r="F263" s="109" t="s">
        <v>327</v>
      </c>
      <c r="G263" s="110" t="s">
        <v>149</v>
      </c>
      <c r="H263" s="111">
        <v>31.5</v>
      </c>
      <c r="I263" s="112"/>
      <c r="J263" s="113">
        <f>ROUND(I263*H263,2)</f>
        <v>0</v>
      </c>
      <c r="K263" s="109" t="s">
        <v>93</v>
      </c>
      <c r="L263" s="11"/>
      <c r="M263" s="114" t="s">
        <v>10</v>
      </c>
      <c r="N263" s="115" t="s">
        <v>27</v>
      </c>
      <c r="O263" s="116"/>
      <c r="P263" s="117">
        <f>O263*H263</f>
        <v>0</v>
      </c>
      <c r="Q263" s="117">
        <v>2.4399999999999999E-3</v>
      </c>
      <c r="R263" s="117">
        <f>Q263*H263</f>
        <v>7.6859999999999998E-2</v>
      </c>
      <c r="S263" s="117">
        <v>0</v>
      </c>
      <c r="T263" s="118">
        <f>S263*H263</f>
        <v>0</v>
      </c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R263" s="119" t="s">
        <v>94</v>
      </c>
      <c r="AT263" s="119" t="s">
        <v>89</v>
      </c>
      <c r="AU263" s="119" t="s">
        <v>2</v>
      </c>
      <c r="AY263" s="2" t="s">
        <v>87</v>
      </c>
      <c r="BE263" s="120">
        <f>IF(N263="základní",J263,0)</f>
        <v>0</v>
      </c>
      <c r="BF263" s="120">
        <f>IF(N263="snížená",J263,0)</f>
        <v>0</v>
      </c>
      <c r="BG263" s="120">
        <f>IF(N263="zákl. přenesená",J263,0)</f>
        <v>0</v>
      </c>
      <c r="BH263" s="120">
        <f>IF(N263="sníž. přenesená",J263,0)</f>
        <v>0</v>
      </c>
      <c r="BI263" s="120">
        <f>IF(N263="nulová",J263,0)</f>
        <v>0</v>
      </c>
      <c r="BJ263" s="2" t="s">
        <v>85</v>
      </c>
      <c r="BK263" s="120">
        <f>ROUND(I263*H263,2)</f>
        <v>0</v>
      </c>
      <c r="BL263" s="2" t="s">
        <v>94</v>
      </c>
      <c r="BM263" s="119" t="s">
        <v>328</v>
      </c>
    </row>
    <row r="264" spans="1:65" s="121" customFormat="1" x14ac:dyDescent="0.2">
      <c r="B264" s="122"/>
      <c r="D264" s="123" t="s">
        <v>96</v>
      </c>
      <c r="E264" s="124" t="s">
        <v>10</v>
      </c>
      <c r="F264" s="125" t="s">
        <v>329</v>
      </c>
      <c r="H264" s="126">
        <v>31.5</v>
      </c>
      <c r="I264" s="127"/>
      <c r="L264" s="122"/>
      <c r="M264" s="128"/>
      <c r="N264" s="129"/>
      <c r="O264" s="129"/>
      <c r="P264" s="129"/>
      <c r="Q264" s="129"/>
      <c r="R264" s="129"/>
      <c r="S264" s="129"/>
      <c r="T264" s="130"/>
      <c r="AT264" s="124" t="s">
        <v>96</v>
      </c>
      <c r="AU264" s="124" t="s">
        <v>2</v>
      </c>
      <c r="AV264" s="121" t="s">
        <v>2</v>
      </c>
      <c r="AW264" s="121" t="s">
        <v>98</v>
      </c>
      <c r="AX264" s="121" t="s">
        <v>85</v>
      </c>
      <c r="AY264" s="124" t="s">
        <v>87</v>
      </c>
    </row>
    <row r="265" spans="1:65" s="14" customFormat="1" ht="43.15" customHeight="1" x14ac:dyDescent="0.2">
      <c r="A265" s="10"/>
      <c r="B265" s="106"/>
      <c r="C265" s="107" t="s">
        <v>330</v>
      </c>
      <c r="D265" s="107" t="s">
        <v>89</v>
      </c>
      <c r="E265" s="108" t="s">
        <v>331</v>
      </c>
      <c r="F265" s="109" t="s">
        <v>332</v>
      </c>
      <c r="G265" s="110" t="s">
        <v>149</v>
      </c>
      <c r="H265" s="111">
        <v>31.5</v>
      </c>
      <c r="I265" s="112"/>
      <c r="J265" s="113">
        <f>ROUND(I265*H265,2)</f>
        <v>0</v>
      </c>
      <c r="K265" s="109" t="s">
        <v>93</v>
      </c>
      <c r="L265" s="11"/>
      <c r="M265" s="114" t="s">
        <v>10</v>
      </c>
      <c r="N265" s="115" t="s">
        <v>27</v>
      </c>
      <c r="O265" s="116"/>
      <c r="P265" s="117">
        <f>O265*H265</f>
        <v>0</v>
      </c>
      <c r="Q265" s="117">
        <v>0</v>
      </c>
      <c r="R265" s="117">
        <f>Q265*H265</f>
        <v>0</v>
      </c>
      <c r="S265" s="117">
        <v>0</v>
      </c>
      <c r="T265" s="118">
        <f>S265*H265</f>
        <v>0</v>
      </c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R265" s="119" t="s">
        <v>94</v>
      </c>
      <c r="AT265" s="119" t="s">
        <v>89</v>
      </c>
      <c r="AU265" s="119" t="s">
        <v>2</v>
      </c>
      <c r="AY265" s="2" t="s">
        <v>87</v>
      </c>
      <c r="BE265" s="120">
        <f>IF(N265="základní",J265,0)</f>
        <v>0</v>
      </c>
      <c r="BF265" s="120">
        <f>IF(N265="snížená",J265,0)</f>
        <v>0</v>
      </c>
      <c r="BG265" s="120">
        <f>IF(N265="zákl. přenesená",J265,0)</f>
        <v>0</v>
      </c>
      <c r="BH265" s="120">
        <f>IF(N265="sníž. přenesená",J265,0)</f>
        <v>0</v>
      </c>
      <c r="BI265" s="120">
        <f>IF(N265="nulová",J265,0)</f>
        <v>0</v>
      </c>
      <c r="BJ265" s="2" t="s">
        <v>85</v>
      </c>
      <c r="BK265" s="120">
        <f>ROUND(I265*H265,2)</f>
        <v>0</v>
      </c>
      <c r="BL265" s="2" t="s">
        <v>94</v>
      </c>
      <c r="BM265" s="119" t="s">
        <v>333</v>
      </c>
    </row>
    <row r="266" spans="1:65" s="14" customFormat="1" ht="43.15" customHeight="1" x14ac:dyDescent="0.2">
      <c r="A266" s="10"/>
      <c r="B266" s="106"/>
      <c r="C266" s="107" t="s">
        <v>334</v>
      </c>
      <c r="D266" s="107" t="s">
        <v>89</v>
      </c>
      <c r="E266" s="108" t="s">
        <v>335</v>
      </c>
      <c r="F266" s="109" t="s">
        <v>336</v>
      </c>
      <c r="G266" s="110" t="s">
        <v>199</v>
      </c>
      <c r="H266" s="111">
        <v>0.23</v>
      </c>
      <c r="I266" s="112"/>
      <c r="J266" s="113">
        <f>ROUND(I266*H266,2)</f>
        <v>0</v>
      </c>
      <c r="K266" s="109" t="s">
        <v>93</v>
      </c>
      <c r="L266" s="11"/>
      <c r="M266" s="114" t="s">
        <v>10</v>
      </c>
      <c r="N266" s="115" t="s">
        <v>27</v>
      </c>
      <c r="O266" s="116"/>
      <c r="P266" s="117">
        <f>O266*H266</f>
        <v>0</v>
      </c>
      <c r="Q266" s="117">
        <v>1.0519700000000001</v>
      </c>
      <c r="R266" s="117">
        <f>Q266*H266</f>
        <v>0.24195310000000003</v>
      </c>
      <c r="S266" s="117">
        <v>0</v>
      </c>
      <c r="T266" s="118">
        <f>S266*H266</f>
        <v>0</v>
      </c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R266" s="119" t="s">
        <v>94</v>
      </c>
      <c r="AT266" s="119" t="s">
        <v>89</v>
      </c>
      <c r="AU266" s="119" t="s">
        <v>2</v>
      </c>
      <c r="AY266" s="2" t="s">
        <v>87</v>
      </c>
      <c r="BE266" s="120">
        <f>IF(N266="základní",J266,0)</f>
        <v>0</v>
      </c>
      <c r="BF266" s="120">
        <f>IF(N266="snížená",J266,0)</f>
        <v>0</v>
      </c>
      <c r="BG266" s="120">
        <f>IF(N266="zákl. přenesená",J266,0)</f>
        <v>0</v>
      </c>
      <c r="BH266" s="120">
        <f>IF(N266="sníž. přenesená",J266,0)</f>
        <v>0</v>
      </c>
      <c r="BI266" s="120">
        <f>IF(N266="nulová",J266,0)</f>
        <v>0</v>
      </c>
      <c r="BJ266" s="2" t="s">
        <v>85</v>
      </c>
      <c r="BK266" s="120">
        <f>ROUND(I266*H266,2)</f>
        <v>0</v>
      </c>
      <c r="BL266" s="2" t="s">
        <v>94</v>
      </c>
      <c r="BM266" s="119" t="s">
        <v>337</v>
      </c>
    </row>
    <row r="267" spans="1:65" s="121" customFormat="1" x14ac:dyDescent="0.2">
      <c r="B267" s="122"/>
      <c r="D267" s="123" t="s">
        <v>96</v>
      </c>
      <c r="E267" s="124" t="s">
        <v>10</v>
      </c>
      <c r="F267" s="125" t="s">
        <v>338</v>
      </c>
      <c r="H267" s="126">
        <v>0.23</v>
      </c>
      <c r="I267" s="127"/>
      <c r="L267" s="122"/>
      <c r="M267" s="128"/>
      <c r="N267" s="129"/>
      <c r="O267" s="129"/>
      <c r="P267" s="129"/>
      <c r="Q267" s="129"/>
      <c r="R267" s="129"/>
      <c r="S267" s="129"/>
      <c r="T267" s="130"/>
      <c r="AT267" s="124" t="s">
        <v>96</v>
      </c>
      <c r="AU267" s="124" t="s">
        <v>2</v>
      </c>
      <c r="AV267" s="121" t="s">
        <v>2</v>
      </c>
      <c r="AW267" s="121" t="s">
        <v>98</v>
      </c>
      <c r="AX267" s="121" t="s">
        <v>85</v>
      </c>
      <c r="AY267" s="124" t="s">
        <v>87</v>
      </c>
    </row>
    <row r="268" spans="1:65" s="14" customFormat="1" ht="32.450000000000003" customHeight="1" x14ac:dyDescent="0.2">
      <c r="A268" s="10"/>
      <c r="B268" s="106"/>
      <c r="C268" s="107" t="s">
        <v>339</v>
      </c>
      <c r="D268" s="107" t="s">
        <v>89</v>
      </c>
      <c r="E268" s="108" t="s">
        <v>340</v>
      </c>
      <c r="F268" s="109" t="s">
        <v>341</v>
      </c>
      <c r="G268" s="110" t="s">
        <v>149</v>
      </c>
      <c r="H268" s="111">
        <v>39.497999999999998</v>
      </c>
      <c r="I268" s="112"/>
      <c r="J268" s="113">
        <f>ROUND(I268*H268,2)</f>
        <v>0</v>
      </c>
      <c r="K268" s="109" t="s">
        <v>93</v>
      </c>
      <c r="L268" s="11"/>
      <c r="M268" s="114" t="s">
        <v>10</v>
      </c>
      <c r="N268" s="115" t="s">
        <v>27</v>
      </c>
      <c r="O268" s="116"/>
      <c r="P268" s="117">
        <f>O268*H268</f>
        <v>0</v>
      </c>
      <c r="Q268" s="117">
        <v>8.7309999999999999E-2</v>
      </c>
      <c r="R268" s="117">
        <f>Q268*H268</f>
        <v>3.4485703799999996</v>
      </c>
      <c r="S268" s="117">
        <v>0</v>
      </c>
      <c r="T268" s="118">
        <f>S268*H268</f>
        <v>0</v>
      </c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R268" s="119" t="s">
        <v>94</v>
      </c>
      <c r="AT268" s="119" t="s">
        <v>89</v>
      </c>
      <c r="AU268" s="119" t="s">
        <v>2</v>
      </c>
      <c r="AY268" s="2" t="s">
        <v>87</v>
      </c>
      <c r="BE268" s="120">
        <f>IF(N268="základní",J268,0)</f>
        <v>0</v>
      </c>
      <c r="BF268" s="120">
        <f>IF(N268="snížená",J268,0)</f>
        <v>0</v>
      </c>
      <c r="BG268" s="120">
        <f>IF(N268="zákl. přenesená",J268,0)</f>
        <v>0</v>
      </c>
      <c r="BH268" s="120">
        <f>IF(N268="sníž. přenesená",J268,0)</f>
        <v>0</v>
      </c>
      <c r="BI268" s="120">
        <f>IF(N268="nulová",J268,0)</f>
        <v>0</v>
      </c>
      <c r="BJ268" s="2" t="s">
        <v>85</v>
      </c>
      <c r="BK268" s="120">
        <f>ROUND(I268*H268,2)</f>
        <v>0</v>
      </c>
      <c r="BL268" s="2" t="s">
        <v>94</v>
      </c>
      <c r="BM268" s="119" t="s">
        <v>342</v>
      </c>
    </row>
    <row r="269" spans="1:65" s="121" customFormat="1" ht="22.5" x14ac:dyDescent="0.2">
      <c r="B269" s="122"/>
      <c r="D269" s="123" t="s">
        <v>96</v>
      </c>
      <c r="E269" s="124" t="s">
        <v>10</v>
      </c>
      <c r="F269" s="125" t="s">
        <v>343</v>
      </c>
      <c r="H269" s="126">
        <v>39.497999999999998</v>
      </c>
      <c r="I269" s="127"/>
      <c r="L269" s="122"/>
      <c r="M269" s="128"/>
      <c r="N269" s="129"/>
      <c r="O269" s="129"/>
      <c r="P269" s="129"/>
      <c r="Q269" s="129"/>
      <c r="R269" s="129"/>
      <c r="S269" s="129"/>
      <c r="T269" s="130"/>
      <c r="AT269" s="124" t="s">
        <v>96</v>
      </c>
      <c r="AU269" s="124" t="s">
        <v>2</v>
      </c>
      <c r="AV269" s="121" t="s">
        <v>2</v>
      </c>
      <c r="AW269" s="121" t="s">
        <v>98</v>
      </c>
      <c r="AX269" s="121" t="s">
        <v>85</v>
      </c>
      <c r="AY269" s="124" t="s">
        <v>87</v>
      </c>
    </row>
    <row r="270" spans="1:65" s="14" customFormat="1" ht="32.450000000000003" customHeight="1" x14ac:dyDescent="0.2">
      <c r="A270" s="10"/>
      <c r="B270" s="106"/>
      <c r="C270" s="107" t="s">
        <v>344</v>
      </c>
      <c r="D270" s="107" t="s">
        <v>89</v>
      </c>
      <c r="E270" s="108" t="s">
        <v>345</v>
      </c>
      <c r="F270" s="109" t="s">
        <v>346</v>
      </c>
      <c r="G270" s="110" t="s">
        <v>149</v>
      </c>
      <c r="H270" s="111">
        <v>111.02</v>
      </c>
      <c r="I270" s="112"/>
      <c r="J270" s="113">
        <f>ROUND(I270*H270,2)</f>
        <v>0</v>
      </c>
      <c r="K270" s="109" t="s">
        <v>93</v>
      </c>
      <c r="L270" s="11"/>
      <c r="M270" s="114" t="s">
        <v>10</v>
      </c>
      <c r="N270" s="115" t="s">
        <v>27</v>
      </c>
      <c r="O270" s="116"/>
      <c r="P270" s="117">
        <f>O270*H270</f>
        <v>0</v>
      </c>
      <c r="Q270" s="117">
        <v>0.10445</v>
      </c>
      <c r="R270" s="117">
        <f>Q270*H270</f>
        <v>11.596038999999999</v>
      </c>
      <c r="S270" s="117">
        <v>0</v>
      </c>
      <c r="T270" s="118">
        <f>S270*H270</f>
        <v>0</v>
      </c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R270" s="119" t="s">
        <v>94</v>
      </c>
      <c r="AT270" s="119" t="s">
        <v>89</v>
      </c>
      <c r="AU270" s="119" t="s">
        <v>2</v>
      </c>
      <c r="AY270" s="2" t="s">
        <v>87</v>
      </c>
      <c r="BE270" s="120">
        <f>IF(N270="základní",J270,0)</f>
        <v>0</v>
      </c>
      <c r="BF270" s="120">
        <f>IF(N270="snížená",J270,0)</f>
        <v>0</v>
      </c>
      <c r="BG270" s="120">
        <f>IF(N270="zákl. přenesená",J270,0)</f>
        <v>0</v>
      </c>
      <c r="BH270" s="120">
        <f>IF(N270="sníž. přenesená",J270,0)</f>
        <v>0</v>
      </c>
      <c r="BI270" s="120">
        <f>IF(N270="nulová",J270,0)</f>
        <v>0</v>
      </c>
      <c r="BJ270" s="2" t="s">
        <v>85</v>
      </c>
      <c r="BK270" s="120">
        <f>ROUND(I270*H270,2)</f>
        <v>0</v>
      </c>
      <c r="BL270" s="2" t="s">
        <v>94</v>
      </c>
      <c r="BM270" s="119" t="s">
        <v>347</v>
      </c>
    </row>
    <row r="271" spans="1:65" s="121" customFormat="1" ht="22.5" x14ac:dyDescent="0.2">
      <c r="B271" s="122"/>
      <c r="D271" s="123" t="s">
        <v>96</v>
      </c>
      <c r="E271" s="124" t="s">
        <v>10</v>
      </c>
      <c r="F271" s="125" t="s">
        <v>348</v>
      </c>
      <c r="H271" s="126">
        <v>111.02</v>
      </c>
      <c r="I271" s="127"/>
      <c r="L271" s="122"/>
      <c r="M271" s="128"/>
      <c r="N271" s="129"/>
      <c r="O271" s="129"/>
      <c r="P271" s="129"/>
      <c r="Q271" s="129"/>
      <c r="R271" s="129"/>
      <c r="S271" s="129"/>
      <c r="T271" s="130"/>
      <c r="AT271" s="124" t="s">
        <v>96</v>
      </c>
      <c r="AU271" s="124" t="s">
        <v>2</v>
      </c>
      <c r="AV271" s="121" t="s">
        <v>2</v>
      </c>
      <c r="AW271" s="121" t="s">
        <v>98</v>
      </c>
      <c r="AX271" s="121" t="s">
        <v>85</v>
      </c>
      <c r="AY271" s="124" t="s">
        <v>87</v>
      </c>
    </row>
    <row r="272" spans="1:65" s="14" customFormat="1" ht="32.450000000000003" customHeight="1" x14ac:dyDescent="0.2">
      <c r="A272" s="10"/>
      <c r="B272" s="106"/>
      <c r="C272" s="107" t="s">
        <v>349</v>
      </c>
      <c r="D272" s="107" t="s">
        <v>89</v>
      </c>
      <c r="E272" s="108" t="s">
        <v>350</v>
      </c>
      <c r="F272" s="109" t="s">
        <v>351</v>
      </c>
      <c r="G272" s="110" t="s">
        <v>352</v>
      </c>
      <c r="H272" s="111">
        <v>10.92</v>
      </c>
      <c r="I272" s="112"/>
      <c r="J272" s="113">
        <f>ROUND(I272*H272,2)</f>
        <v>0</v>
      </c>
      <c r="K272" s="109" t="s">
        <v>93</v>
      </c>
      <c r="L272" s="11"/>
      <c r="M272" s="114" t="s">
        <v>10</v>
      </c>
      <c r="N272" s="115" t="s">
        <v>27</v>
      </c>
      <c r="O272" s="116"/>
      <c r="P272" s="117">
        <f>O272*H272</f>
        <v>0</v>
      </c>
      <c r="Q272" s="117">
        <v>0</v>
      </c>
      <c r="R272" s="117">
        <f>Q272*H272</f>
        <v>0</v>
      </c>
      <c r="S272" s="117">
        <v>0</v>
      </c>
      <c r="T272" s="118">
        <f>S272*H272</f>
        <v>0</v>
      </c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R272" s="119" t="s">
        <v>94</v>
      </c>
      <c r="AT272" s="119" t="s">
        <v>89</v>
      </c>
      <c r="AU272" s="119" t="s">
        <v>2</v>
      </c>
      <c r="AY272" s="2" t="s">
        <v>87</v>
      </c>
      <c r="BE272" s="120">
        <f>IF(N272="základní",J272,0)</f>
        <v>0</v>
      </c>
      <c r="BF272" s="120">
        <f>IF(N272="snížená",J272,0)</f>
        <v>0</v>
      </c>
      <c r="BG272" s="120">
        <f>IF(N272="zákl. přenesená",J272,0)</f>
        <v>0</v>
      </c>
      <c r="BH272" s="120">
        <f>IF(N272="sníž. přenesená",J272,0)</f>
        <v>0</v>
      </c>
      <c r="BI272" s="120">
        <f>IF(N272="nulová",J272,0)</f>
        <v>0</v>
      </c>
      <c r="BJ272" s="2" t="s">
        <v>85</v>
      </c>
      <c r="BK272" s="120">
        <f>ROUND(I272*H272,2)</f>
        <v>0</v>
      </c>
      <c r="BL272" s="2" t="s">
        <v>94</v>
      </c>
      <c r="BM272" s="119" t="s">
        <v>353</v>
      </c>
    </row>
    <row r="273" spans="1:65" s="121" customFormat="1" x14ac:dyDescent="0.2">
      <c r="B273" s="122"/>
      <c r="D273" s="123" t="s">
        <v>96</v>
      </c>
      <c r="E273" s="124" t="s">
        <v>10</v>
      </c>
      <c r="F273" s="125" t="s">
        <v>354</v>
      </c>
      <c r="H273" s="126">
        <v>10.92</v>
      </c>
      <c r="I273" s="127"/>
      <c r="L273" s="122"/>
      <c r="M273" s="128"/>
      <c r="N273" s="129"/>
      <c r="O273" s="129"/>
      <c r="P273" s="129"/>
      <c r="Q273" s="129"/>
      <c r="R273" s="129"/>
      <c r="S273" s="129"/>
      <c r="T273" s="130"/>
      <c r="AT273" s="124" t="s">
        <v>96</v>
      </c>
      <c r="AU273" s="124" t="s">
        <v>2</v>
      </c>
      <c r="AV273" s="121" t="s">
        <v>2</v>
      </c>
      <c r="AW273" s="121" t="s">
        <v>98</v>
      </c>
      <c r="AX273" s="121" t="s">
        <v>85</v>
      </c>
      <c r="AY273" s="124" t="s">
        <v>87</v>
      </c>
    </row>
    <row r="274" spans="1:65" s="14" customFormat="1" ht="21.6" customHeight="1" x14ac:dyDescent="0.2">
      <c r="A274" s="10"/>
      <c r="B274" s="106"/>
      <c r="C274" s="148" t="s">
        <v>355</v>
      </c>
      <c r="D274" s="148" t="s">
        <v>153</v>
      </c>
      <c r="E274" s="149" t="s">
        <v>356</v>
      </c>
      <c r="F274" s="150" t="s">
        <v>357</v>
      </c>
      <c r="G274" s="151" t="s">
        <v>199</v>
      </c>
      <c r="H274" s="152">
        <v>1.2E-2</v>
      </c>
      <c r="I274" s="153"/>
      <c r="J274" s="154">
        <f>ROUND(I274*H274,2)</f>
        <v>0</v>
      </c>
      <c r="K274" s="150" t="s">
        <v>93</v>
      </c>
      <c r="L274" s="155"/>
      <c r="M274" s="156" t="s">
        <v>10</v>
      </c>
      <c r="N274" s="157" t="s">
        <v>27</v>
      </c>
      <c r="O274" s="116"/>
      <c r="P274" s="117">
        <f>O274*H274</f>
        <v>0</v>
      </c>
      <c r="Q274" s="117">
        <v>1</v>
      </c>
      <c r="R274" s="117">
        <f>Q274*H274</f>
        <v>1.2E-2</v>
      </c>
      <c r="S274" s="117">
        <v>0</v>
      </c>
      <c r="T274" s="118">
        <f>S274*H274</f>
        <v>0</v>
      </c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R274" s="119" t="s">
        <v>136</v>
      </c>
      <c r="AT274" s="119" t="s">
        <v>153</v>
      </c>
      <c r="AU274" s="119" t="s">
        <v>2</v>
      </c>
      <c r="AY274" s="2" t="s">
        <v>87</v>
      </c>
      <c r="BE274" s="120">
        <f>IF(N274="základní",J274,0)</f>
        <v>0</v>
      </c>
      <c r="BF274" s="120">
        <f>IF(N274="snížená",J274,0)</f>
        <v>0</v>
      </c>
      <c r="BG274" s="120">
        <f>IF(N274="zákl. přenesená",J274,0)</f>
        <v>0</v>
      </c>
      <c r="BH274" s="120">
        <f>IF(N274="sníž. přenesená",J274,0)</f>
        <v>0</v>
      </c>
      <c r="BI274" s="120">
        <f>IF(N274="nulová",J274,0)</f>
        <v>0</v>
      </c>
      <c r="BJ274" s="2" t="s">
        <v>85</v>
      </c>
      <c r="BK274" s="120">
        <f>ROUND(I274*H274,2)</f>
        <v>0</v>
      </c>
      <c r="BL274" s="2" t="s">
        <v>94</v>
      </c>
      <c r="BM274" s="119" t="s">
        <v>358</v>
      </c>
    </row>
    <row r="275" spans="1:65" s="121" customFormat="1" x14ac:dyDescent="0.2">
      <c r="B275" s="122"/>
      <c r="D275" s="123" t="s">
        <v>96</v>
      </c>
      <c r="E275" s="124" t="s">
        <v>10</v>
      </c>
      <c r="F275" s="125" t="s">
        <v>359</v>
      </c>
      <c r="H275" s="126">
        <v>1.2E-2</v>
      </c>
      <c r="I275" s="127"/>
      <c r="L275" s="122"/>
      <c r="M275" s="128"/>
      <c r="N275" s="129"/>
      <c r="O275" s="129"/>
      <c r="P275" s="129"/>
      <c r="Q275" s="129"/>
      <c r="R275" s="129"/>
      <c r="S275" s="129"/>
      <c r="T275" s="130"/>
      <c r="AT275" s="124" t="s">
        <v>96</v>
      </c>
      <c r="AU275" s="124" t="s">
        <v>2</v>
      </c>
      <c r="AV275" s="121" t="s">
        <v>2</v>
      </c>
      <c r="AW275" s="121" t="s">
        <v>98</v>
      </c>
      <c r="AX275" s="121" t="s">
        <v>85</v>
      </c>
      <c r="AY275" s="124" t="s">
        <v>87</v>
      </c>
    </row>
    <row r="276" spans="1:65" s="92" customFormat="1" ht="22.9" customHeight="1" x14ac:dyDescent="0.2">
      <c r="B276" s="93"/>
      <c r="D276" s="94" t="s">
        <v>83</v>
      </c>
      <c r="E276" s="104" t="s">
        <v>94</v>
      </c>
      <c r="F276" s="104" t="s">
        <v>360</v>
      </c>
      <c r="I276" s="96"/>
      <c r="J276" s="105">
        <f>BK276</f>
        <v>0</v>
      </c>
      <c r="L276" s="93"/>
      <c r="M276" s="98"/>
      <c r="N276" s="99"/>
      <c r="O276" s="99"/>
      <c r="P276" s="100">
        <f>SUM(P277:P312)</f>
        <v>0</v>
      </c>
      <c r="Q276" s="99"/>
      <c r="R276" s="100">
        <f>SUM(R277:R312)</f>
        <v>250.46479981000002</v>
      </c>
      <c r="S276" s="99"/>
      <c r="T276" s="101">
        <f>SUM(T277:T312)</f>
        <v>0</v>
      </c>
      <c r="AR276" s="94" t="s">
        <v>85</v>
      </c>
      <c r="AT276" s="102" t="s">
        <v>83</v>
      </c>
      <c r="AU276" s="102" t="s">
        <v>85</v>
      </c>
      <c r="AY276" s="94" t="s">
        <v>87</v>
      </c>
      <c r="BK276" s="103">
        <f>SUM(BK277:BK312)</f>
        <v>0</v>
      </c>
    </row>
    <row r="277" spans="1:65" s="14" customFormat="1" ht="54" customHeight="1" x14ac:dyDescent="0.2">
      <c r="A277" s="10"/>
      <c r="B277" s="106"/>
      <c r="C277" s="107" t="s">
        <v>361</v>
      </c>
      <c r="D277" s="107" t="s">
        <v>89</v>
      </c>
      <c r="E277" s="108" t="s">
        <v>362</v>
      </c>
      <c r="F277" s="109" t="s">
        <v>363</v>
      </c>
      <c r="G277" s="110" t="s">
        <v>92</v>
      </c>
      <c r="H277" s="111">
        <v>97.709000000000003</v>
      </c>
      <c r="I277" s="112"/>
      <c r="J277" s="113">
        <f>ROUND(I277*H277,2)</f>
        <v>0</v>
      </c>
      <c r="K277" s="109" t="s">
        <v>93</v>
      </c>
      <c r="L277" s="11"/>
      <c r="M277" s="114" t="s">
        <v>10</v>
      </c>
      <c r="N277" s="115" t="s">
        <v>27</v>
      </c>
      <c r="O277" s="116"/>
      <c r="P277" s="117">
        <f>O277*H277</f>
        <v>0</v>
      </c>
      <c r="Q277" s="117">
        <v>2.45343</v>
      </c>
      <c r="R277" s="117">
        <f>Q277*H277</f>
        <v>239.72219187000002</v>
      </c>
      <c r="S277" s="117">
        <v>0</v>
      </c>
      <c r="T277" s="118">
        <f>S277*H277</f>
        <v>0</v>
      </c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R277" s="119" t="s">
        <v>94</v>
      </c>
      <c r="AT277" s="119" t="s">
        <v>89</v>
      </c>
      <c r="AU277" s="119" t="s">
        <v>2</v>
      </c>
      <c r="AY277" s="2" t="s">
        <v>87</v>
      </c>
      <c r="BE277" s="120">
        <f>IF(N277="základní",J277,0)</f>
        <v>0</v>
      </c>
      <c r="BF277" s="120">
        <f>IF(N277="snížená",J277,0)</f>
        <v>0</v>
      </c>
      <c r="BG277" s="120">
        <f>IF(N277="zákl. přenesená",J277,0)</f>
        <v>0</v>
      </c>
      <c r="BH277" s="120">
        <f>IF(N277="sníž. přenesená",J277,0)</f>
        <v>0</v>
      </c>
      <c r="BI277" s="120">
        <f>IF(N277="nulová",J277,0)</f>
        <v>0</v>
      </c>
      <c r="BJ277" s="2" t="s">
        <v>85</v>
      </c>
      <c r="BK277" s="120">
        <f>ROUND(I277*H277,2)</f>
        <v>0</v>
      </c>
      <c r="BL277" s="2" t="s">
        <v>94</v>
      </c>
      <c r="BM277" s="119" t="s">
        <v>364</v>
      </c>
    </row>
    <row r="278" spans="1:65" s="140" customFormat="1" x14ac:dyDescent="0.2">
      <c r="B278" s="141"/>
      <c r="D278" s="123" t="s">
        <v>96</v>
      </c>
      <c r="E278" s="142" t="s">
        <v>10</v>
      </c>
      <c r="F278" s="143" t="s">
        <v>365</v>
      </c>
      <c r="H278" s="142" t="s">
        <v>10</v>
      </c>
      <c r="I278" s="144"/>
      <c r="L278" s="141"/>
      <c r="M278" s="145"/>
      <c r="N278" s="146"/>
      <c r="O278" s="146"/>
      <c r="P278" s="146"/>
      <c r="Q278" s="146"/>
      <c r="R278" s="146"/>
      <c r="S278" s="146"/>
      <c r="T278" s="147"/>
      <c r="AT278" s="142" t="s">
        <v>96</v>
      </c>
      <c r="AU278" s="142" t="s">
        <v>2</v>
      </c>
      <c r="AV278" s="140" t="s">
        <v>85</v>
      </c>
      <c r="AW278" s="140" t="s">
        <v>98</v>
      </c>
      <c r="AX278" s="140" t="s">
        <v>86</v>
      </c>
      <c r="AY278" s="142" t="s">
        <v>87</v>
      </c>
    </row>
    <row r="279" spans="1:65" s="140" customFormat="1" x14ac:dyDescent="0.2">
      <c r="B279" s="141"/>
      <c r="D279" s="123" t="s">
        <v>96</v>
      </c>
      <c r="E279" s="142" t="s">
        <v>10</v>
      </c>
      <c r="F279" s="143" t="s">
        <v>323</v>
      </c>
      <c r="H279" s="142" t="s">
        <v>10</v>
      </c>
      <c r="I279" s="144"/>
      <c r="L279" s="141"/>
      <c r="M279" s="145"/>
      <c r="N279" s="146"/>
      <c r="O279" s="146"/>
      <c r="P279" s="146"/>
      <c r="Q279" s="146"/>
      <c r="R279" s="146"/>
      <c r="S279" s="146"/>
      <c r="T279" s="147"/>
      <c r="AT279" s="142" t="s">
        <v>96</v>
      </c>
      <c r="AU279" s="142" t="s">
        <v>2</v>
      </c>
      <c r="AV279" s="140" t="s">
        <v>85</v>
      </c>
      <c r="AW279" s="140" t="s">
        <v>98</v>
      </c>
      <c r="AX279" s="140" t="s">
        <v>86</v>
      </c>
      <c r="AY279" s="142" t="s">
        <v>87</v>
      </c>
    </row>
    <row r="280" spans="1:65" s="121" customFormat="1" ht="22.5" x14ac:dyDescent="0.2">
      <c r="B280" s="122"/>
      <c r="D280" s="123" t="s">
        <v>96</v>
      </c>
      <c r="E280" s="124" t="s">
        <v>10</v>
      </c>
      <c r="F280" s="125" t="s">
        <v>366</v>
      </c>
      <c r="H280" s="126">
        <v>59.537999999999997</v>
      </c>
      <c r="I280" s="127"/>
      <c r="L280" s="122"/>
      <c r="M280" s="128"/>
      <c r="N280" s="129"/>
      <c r="O280" s="129"/>
      <c r="P280" s="129"/>
      <c r="Q280" s="129"/>
      <c r="R280" s="129"/>
      <c r="S280" s="129"/>
      <c r="T280" s="130"/>
      <c r="AT280" s="124" t="s">
        <v>96</v>
      </c>
      <c r="AU280" s="124" t="s">
        <v>2</v>
      </c>
      <c r="AV280" s="121" t="s">
        <v>2</v>
      </c>
      <c r="AW280" s="121" t="s">
        <v>98</v>
      </c>
      <c r="AX280" s="121" t="s">
        <v>86</v>
      </c>
      <c r="AY280" s="124" t="s">
        <v>87</v>
      </c>
    </row>
    <row r="281" spans="1:65" s="121" customFormat="1" x14ac:dyDescent="0.2">
      <c r="B281" s="122"/>
      <c r="D281" s="123" t="s">
        <v>96</v>
      </c>
      <c r="E281" s="124" t="s">
        <v>10</v>
      </c>
      <c r="F281" s="125" t="s">
        <v>367</v>
      </c>
      <c r="H281" s="126">
        <v>28.353000000000002</v>
      </c>
      <c r="I281" s="127"/>
      <c r="L281" s="122"/>
      <c r="M281" s="128"/>
      <c r="N281" s="129"/>
      <c r="O281" s="129"/>
      <c r="P281" s="129"/>
      <c r="Q281" s="129"/>
      <c r="R281" s="129"/>
      <c r="S281" s="129"/>
      <c r="T281" s="130"/>
      <c r="AT281" s="124" t="s">
        <v>96</v>
      </c>
      <c r="AU281" s="124" t="s">
        <v>2</v>
      </c>
      <c r="AV281" s="121" t="s">
        <v>2</v>
      </c>
      <c r="AW281" s="121" t="s">
        <v>98</v>
      </c>
      <c r="AX281" s="121" t="s">
        <v>86</v>
      </c>
      <c r="AY281" s="124" t="s">
        <v>87</v>
      </c>
    </row>
    <row r="282" spans="1:65" s="121" customFormat="1" x14ac:dyDescent="0.2">
      <c r="B282" s="122"/>
      <c r="D282" s="123" t="s">
        <v>96</v>
      </c>
      <c r="E282" s="124" t="s">
        <v>10</v>
      </c>
      <c r="F282" s="125" t="s">
        <v>368</v>
      </c>
      <c r="H282" s="126">
        <v>3.3119999999999998</v>
      </c>
      <c r="I282" s="127"/>
      <c r="L282" s="122"/>
      <c r="M282" s="128"/>
      <c r="N282" s="129"/>
      <c r="O282" s="129"/>
      <c r="P282" s="129"/>
      <c r="Q282" s="129"/>
      <c r="R282" s="129"/>
      <c r="S282" s="129"/>
      <c r="T282" s="130"/>
      <c r="AT282" s="124" t="s">
        <v>96</v>
      </c>
      <c r="AU282" s="124" t="s">
        <v>2</v>
      </c>
      <c r="AV282" s="121" t="s">
        <v>2</v>
      </c>
      <c r="AW282" s="121" t="s">
        <v>98</v>
      </c>
      <c r="AX282" s="121" t="s">
        <v>86</v>
      </c>
      <c r="AY282" s="124" t="s">
        <v>87</v>
      </c>
    </row>
    <row r="283" spans="1:65" s="121" customFormat="1" x14ac:dyDescent="0.2">
      <c r="B283" s="122"/>
      <c r="D283" s="123" t="s">
        <v>96</v>
      </c>
      <c r="E283" s="124" t="s">
        <v>10</v>
      </c>
      <c r="F283" s="125" t="s">
        <v>369</v>
      </c>
      <c r="H283" s="126">
        <v>0.75</v>
      </c>
      <c r="I283" s="127"/>
      <c r="L283" s="122"/>
      <c r="M283" s="128"/>
      <c r="N283" s="129"/>
      <c r="O283" s="129"/>
      <c r="P283" s="129"/>
      <c r="Q283" s="129"/>
      <c r="R283" s="129"/>
      <c r="S283" s="129"/>
      <c r="T283" s="130"/>
      <c r="AT283" s="124" t="s">
        <v>96</v>
      </c>
      <c r="AU283" s="124" t="s">
        <v>2</v>
      </c>
      <c r="AV283" s="121" t="s">
        <v>2</v>
      </c>
      <c r="AW283" s="121" t="s">
        <v>98</v>
      </c>
      <c r="AX283" s="121" t="s">
        <v>86</v>
      </c>
      <c r="AY283" s="124" t="s">
        <v>87</v>
      </c>
    </row>
    <row r="284" spans="1:65" s="121" customFormat="1" x14ac:dyDescent="0.2">
      <c r="B284" s="122"/>
      <c r="D284" s="123" t="s">
        <v>96</v>
      </c>
      <c r="E284" s="124" t="s">
        <v>10</v>
      </c>
      <c r="F284" s="125" t="s">
        <v>370</v>
      </c>
      <c r="H284" s="126">
        <v>2.59</v>
      </c>
      <c r="I284" s="127"/>
      <c r="L284" s="122"/>
      <c r="M284" s="128"/>
      <c r="N284" s="129"/>
      <c r="O284" s="129"/>
      <c r="P284" s="129"/>
      <c r="Q284" s="129"/>
      <c r="R284" s="129"/>
      <c r="S284" s="129"/>
      <c r="T284" s="130"/>
      <c r="AT284" s="124" t="s">
        <v>96</v>
      </c>
      <c r="AU284" s="124" t="s">
        <v>2</v>
      </c>
      <c r="AV284" s="121" t="s">
        <v>2</v>
      </c>
      <c r="AW284" s="121" t="s">
        <v>98</v>
      </c>
      <c r="AX284" s="121" t="s">
        <v>86</v>
      </c>
      <c r="AY284" s="124" t="s">
        <v>87</v>
      </c>
    </row>
    <row r="285" spans="1:65" s="121" customFormat="1" x14ac:dyDescent="0.2">
      <c r="B285" s="122"/>
      <c r="D285" s="123" t="s">
        <v>96</v>
      </c>
      <c r="E285" s="124" t="s">
        <v>10</v>
      </c>
      <c r="F285" s="125" t="s">
        <v>371</v>
      </c>
      <c r="H285" s="126">
        <v>1.2649999999999999</v>
      </c>
      <c r="I285" s="127"/>
      <c r="L285" s="122"/>
      <c r="M285" s="128"/>
      <c r="N285" s="129"/>
      <c r="O285" s="129"/>
      <c r="P285" s="129"/>
      <c r="Q285" s="129"/>
      <c r="R285" s="129"/>
      <c r="S285" s="129"/>
      <c r="T285" s="130"/>
      <c r="AT285" s="124" t="s">
        <v>96</v>
      </c>
      <c r="AU285" s="124" t="s">
        <v>2</v>
      </c>
      <c r="AV285" s="121" t="s">
        <v>2</v>
      </c>
      <c r="AW285" s="121" t="s">
        <v>98</v>
      </c>
      <c r="AX285" s="121" t="s">
        <v>86</v>
      </c>
      <c r="AY285" s="124" t="s">
        <v>87</v>
      </c>
    </row>
    <row r="286" spans="1:65" s="121" customFormat="1" x14ac:dyDescent="0.2">
      <c r="B286" s="122"/>
      <c r="D286" s="123" t="s">
        <v>96</v>
      </c>
      <c r="E286" s="124" t="s">
        <v>10</v>
      </c>
      <c r="F286" s="125" t="s">
        <v>372</v>
      </c>
      <c r="H286" s="126">
        <v>0.42799999999999999</v>
      </c>
      <c r="I286" s="127"/>
      <c r="L286" s="122"/>
      <c r="M286" s="128"/>
      <c r="N286" s="129"/>
      <c r="O286" s="129"/>
      <c r="P286" s="129"/>
      <c r="Q286" s="129"/>
      <c r="R286" s="129"/>
      <c r="S286" s="129"/>
      <c r="T286" s="130"/>
      <c r="AT286" s="124" t="s">
        <v>96</v>
      </c>
      <c r="AU286" s="124" t="s">
        <v>2</v>
      </c>
      <c r="AV286" s="121" t="s">
        <v>2</v>
      </c>
      <c r="AW286" s="121" t="s">
        <v>98</v>
      </c>
      <c r="AX286" s="121" t="s">
        <v>86</v>
      </c>
      <c r="AY286" s="124" t="s">
        <v>87</v>
      </c>
    </row>
    <row r="287" spans="1:65" s="121" customFormat="1" x14ac:dyDescent="0.2">
      <c r="B287" s="122"/>
      <c r="D287" s="123" t="s">
        <v>96</v>
      </c>
      <c r="E287" s="124" t="s">
        <v>10</v>
      </c>
      <c r="F287" s="125" t="s">
        <v>373</v>
      </c>
      <c r="H287" s="126">
        <v>0.30099999999999999</v>
      </c>
      <c r="I287" s="127"/>
      <c r="L287" s="122"/>
      <c r="M287" s="128"/>
      <c r="N287" s="129"/>
      <c r="O287" s="129"/>
      <c r="P287" s="129"/>
      <c r="Q287" s="129"/>
      <c r="R287" s="129"/>
      <c r="S287" s="129"/>
      <c r="T287" s="130"/>
      <c r="AT287" s="124" t="s">
        <v>96</v>
      </c>
      <c r="AU287" s="124" t="s">
        <v>2</v>
      </c>
      <c r="AV287" s="121" t="s">
        <v>2</v>
      </c>
      <c r="AW287" s="121" t="s">
        <v>98</v>
      </c>
      <c r="AX287" s="121" t="s">
        <v>86</v>
      </c>
      <c r="AY287" s="124" t="s">
        <v>87</v>
      </c>
    </row>
    <row r="288" spans="1:65" s="121" customFormat="1" x14ac:dyDescent="0.2">
      <c r="B288" s="122"/>
      <c r="D288" s="123" t="s">
        <v>96</v>
      </c>
      <c r="E288" s="124" t="s">
        <v>10</v>
      </c>
      <c r="F288" s="125" t="s">
        <v>374</v>
      </c>
      <c r="H288" s="126">
        <v>0.253</v>
      </c>
      <c r="I288" s="127"/>
      <c r="L288" s="122"/>
      <c r="M288" s="128"/>
      <c r="N288" s="129"/>
      <c r="O288" s="129"/>
      <c r="P288" s="129"/>
      <c r="Q288" s="129"/>
      <c r="R288" s="129"/>
      <c r="S288" s="129"/>
      <c r="T288" s="130"/>
      <c r="AT288" s="124" t="s">
        <v>96</v>
      </c>
      <c r="AU288" s="124" t="s">
        <v>2</v>
      </c>
      <c r="AV288" s="121" t="s">
        <v>2</v>
      </c>
      <c r="AW288" s="121" t="s">
        <v>98</v>
      </c>
      <c r="AX288" s="121" t="s">
        <v>86</v>
      </c>
      <c r="AY288" s="124" t="s">
        <v>87</v>
      </c>
    </row>
    <row r="289" spans="1:65" s="121" customFormat="1" x14ac:dyDescent="0.2">
      <c r="B289" s="122"/>
      <c r="D289" s="123" t="s">
        <v>96</v>
      </c>
      <c r="E289" s="124" t="s">
        <v>10</v>
      </c>
      <c r="F289" s="125" t="s">
        <v>375</v>
      </c>
      <c r="H289" s="126">
        <v>0.91900000000000004</v>
      </c>
      <c r="I289" s="127"/>
      <c r="L289" s="122"/>
      <c r="M289" s="128"/>
      <c r="N289" s="129"/>
      <c r="O289" s="129"/>
      <c r="P289" s="129"/>
      <c r="Q289" s="129"/>
      <c r="R289" s="129"/>
      <c r="S289" s="129"/>
      <c r="T289" s="130"/>
      <c r="AT289" s="124" t="s">
        <v>96</v>
      </c>
      <c r="AU289" s="124" t="s">
        <v>2</v>
      </c>
      <c r="AV289" s="121" t="s">
        <v>2</v>
      </c>
      <c r="AW289" s="121" t="s">
        <v>98</v>
      </c>
      <c r="AX289" s="121" t="s">
        <v>86</v>
      </c>
      <c r="AY289" s="124" t="s">
        <v>87</v>
      </c>
    </row>
    <row r="290" spans="1:65" s="131" customFormat="1" x14ac:dyDescent="0.2">
      <c r="B290" s="132"/>
      <c r="D290" s="123" t="s">
        <v>96</v>
      </c>
      <c r="E290" s="133" t="s">
        <v>10</v>
      </c>
      <c r="F290" s="134" t="s">
        <v>103</v>
      </c>
      <c r="H290" s="135">
        <v>97.708999999999989</v>
      </c>
      <c r="I290" s="136"/>
      <c r="L290" s="132"/>
      <c r="M290" s="137"/>
      <c r="N290" s="138"/>
      <c r="O290" s="138"/>
      <c r="P290" s="138"/>
      <c r="Q290" s="138"/>
      <c r="R290" s="138"/>
      <c r="S290" s="138"/>
      <c r="T290" s="139"/>
      <c r="AT290" s="133" t="s">
        <v>96</v>
      </c>
      <c r="AU290" s="133" t="s">
        <v>2</v>
      </c>
      <c r="AV290" s="131" t="s">
        <v>94</v>
      </c>
      <c r="AW290" s="131" t="s">
        <v>98</v>
      </c>
      <c r="AX290" s="131" t="s">
        <v>85</v>
      </c>
      <c r="AY290" s="133" t="s">
        <v>87</v>
      </c>
    </row>
    <row r="291" spans="1:65" s="14" customFormat="1" ht="32.450000000000003" customHeight="1" x14ac:dyDescent="0.2">
      <c r="A291" s="10"/>
      <c r="B291" s="106"/>
      <c r="C291" s="107" t="s">
        <v>376</v>
      </c>
      <c r="D291" s="107" t="s">
        <v>89</v>
      </c>
      <c r="E291" s="108" t="s">
        <v>377</v>
      </c>
      <c r="F291" s="109" t="s">
        <v>378</v>
      </c>
      <c r="G291" s="110" t="s">
        <v>149</v>
      </c>
      <c r="H291" s="111">
        <v>547.48199999999997</v>
      </c>
      <c r="I291" s="112"/>
      <c r="J291" s="113">
        <f>ROUND(I291*H291,2)</f>
        <v>0</v>
      </c>
      <c r="K291" s="109" t="s">
        <v>93</v>
      </c>
      <c r="L291" s="11"/>
      <c r="M291" s="114" t="s">
        <v>10</v>
      </c>
      <c r="N291" s="115" t="s">
        <v>27</v>
      </c>
      <c r="O291" s="116"/>
      <c r="P291" s="117">
        <f>O291*H291</f>
        <v>0</v>
      </c>
      <c r="Q291" s="117">
        <v>5.3299999999999997E-3</v>
      </c>
      <c r="R291" s="117">
        <f>Q291*H291</f>
        <v>2.9180790599999997</v>
      </c>
      <c r="S291" s="117">
        <v>0</v>
      </c>
      <c r="T291" s="118">
        <f>S291*H291</f>
        <v>0</v>
      </c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R291" s="119" t="s">
        <v>94</v>
      </c>
      <c r="AT291" s="119" t="s">
        <v>89</v>
      </c>
      <c r="AU291" s="119" t="s">
        <v>2</v>
      </c>
      <c r="AY291" s="2" t="s">
        <v>87</v>
      </c>
      <c r="BE291" s="120">
        <f>IF(N291="základní",J291,0)</f>
        <v>0</v>
      </c>
      <c r="BF291" s="120">
        <f>IF(N291="snížená",J291,0)</f>
        <v>0</v>
      </c>
      <c r="BG291" s="120">
        <f>IF(N291="zákl. přenesená",J291,0)</f>
        <v>0</v>
      </c>
      <c r="BH291" s="120">
        <f>IF(N291="sníž. přenesená",J291,0)</f>
        <v>0</v>
      </c>
      <c r="BI291" s="120">
        <f>IF(N291="nulová",J291,0)</f>
        <v>0</v>
      </c>
      <c r="BJ291" s="2" t="s">
        <v>85</v>
      </c>
      <c r="BK291" s="120">
        <f>ROUND(I291*H291,2)</f>
        <v>0</v>
      </c>
      <c r="BL291" s="2" t="s">
        <v>94</v>
      </c>
      <c r="BM291" s="119" t="s">
        <v>379</v>
      </c>
    </row>
    <row r="292" spans="1:65" s="121" customFormat="1" ht="22.5" x14ac:dyDescent="0.2">
      <c r="B292" s="122"/>
      <c r="D292" s="123" t="s">
        <v>96</v>
      </c>
      <c r="E292" s="124" t="s">
        <v>10</v>
      </c>
      <c r="F292" s="125" t="s">
        <v>380</v>
      </c>
      <c r="H292" s="126">
        <v>270.62799999999999</v>
      </c>
      <c r="I292" s="127"/>
      <c r="L292" s="122"/>
      <c r="M292" s="128"/>
      <c r="N292" s="129"/>
      <c r="O292" s="129"/>
      <c r="P292" s="129"/>
      <c r="Q292" s="129"/>
      <c r="R292" s="129"/>
      <c r="S292" s="129"/>
      <c r="T292" s="130"/>
      <c r="AT292" s="124" t="s">
        <v>96</v>
      </c>
      <c r="AU292" s="124" t="s">
        <v>2</v>
      </c>
      <c r="AV292" s="121" t="s">
        <v>2</v>
      </c>
      <c r="AW292" s="121" t="s">
        <v>98</v>
      </c>
      <c r="AX292" s="121" t="s">
        <v>86</v>
      </c>
      <c r="AY292" s="124" t="s">
        <v>87</v>
      </c>
    </row>
    <row r="293" spans="1:65" s="121" customFormat="1" x14ac:dyDescent="0.2">
      <c r="B293" s="122"/>
      <c r="D293" s="123" t="s">
        <v>96</v>
      </c>
      <c r="E293" s="124" t="s">
        <v>10</v>
      </c>
      <c r="F293" s="125" t="s">
        <v>381</v>
      </c>
      <c r="H293" s="126">
        <v>177.20400000000001</v>
      </c>
      <c r="I293" s="127"/>
      <c r="L293" s="122"/>
      <c r="M293" s="128"/>
      <c r="N293" s="129"/>
      <c r="O293" s="129"/>
      <c r="P293" s="129"/>
      <c r="Q293" s="129"/>
      <c r="R293" s="129"/>
      <c r="S293" s="129"/>
      <c r="T293" s="130"/>
      <c r="AT293" s="124" t="s">
        <v>96</v>
      </c>
      <c r="AU293" s="124" t="s">
        <v>2</v>
      </c>
      <c r="AV293" s="121" t="s">
        <v>2</v>
      </c>
      <c r="AW293" s="121" t="s">
        <v>98</v>
      </c>
      <c r="AX293" s="121" t="s">
        <v>86</v>
      </c>
      <c r="AY293" s="124" t="s">
        <v>87</v>
      </c>
    </row>
    <row r="294" spans="1:65" s="121" customFormat="1" x14ac:dyDescent="0.2">
      <c r="B294" s="122"/>
      <c r="D294" s="123" t="s">
        <v>96</v>
      </c>
      <c r="E294" s="124" t="s">
        <v>10</v>
      </c>
      <c r="F294" s="125" t="s">
        <v>382</v>
      </c>
      <c r="H294" s="126">
        <v>8.7629999999999999</v>
      </c>
      <c r="I294" s="127"/>
      <c r="L294" s="122"/>
      <c r="M294" s="128"/>
      <c r="N294" s="129"/>
      <c r="O294" s="129"/>
      <c r="P294" s="129"/>
      <c r="Q294" s="129"/>
      <c r="R294" s="129"/>
      <c r="S294" s="129"/>
      <c r="T294" s="130"/>
      <c r="AT294" s="124" t="s">
        <v>96</v>
      </c>
      <c r="AU294" s="124" t="s">
        <v>2</v>
      </c>
      <c r="AV294" s="121" t="s">
        <v>2</v>
      </c>
      <c r="AW294" s="121" t="s">
        <v>98</v>
      </c>
      <c r="AX294" s="121" t="s">
        <v>86</v>
      </c>
      <c r="AY294" s="124" t="s">
        <v>87</v>
      </c>
    </row>
    <row r="295" spans="1:65" s="121" customFormat="1" x14ac:dyDescent="0.2">
      <c r="B295" s="122"/>
      <c r="D295" s="123" t="s">
        <v>96</v>
      </c>
      <c r="E295" s="124" t="s">
        <v>10</v>
      </c>
      <c r="F295" s="125" t="s">
        <v>383</v>
      </c>
      <c r="H295" s="126">
        <v>5.6040000000000001</v>
      </c>
      <c r="I295" s="127"/>
      <c r="L295" s="122"/>
      <c r="M295" s="128"/>
      <c r="N295" s="129"/>
      <c r="O295" s="129"/>
      <c r="P295" s="129"/>
      <c r="Q295" s="129"/>
      <c r="R295" s="129"/>
      <c r="S295" s="129"/>
      <c r="T295" s="130"/>
      <c r="AT295" s="124" t="s">
        <v>96</v>
      </c>
      <c r="AU295" s="124" t="s">
        <v>2</v>
      </c>
      <c r="AV295" s="121" t="s">
        <v>2</v>
      </c>
      <c r="AW295" s="121" t="s">
        <v>98</v>
      </c>
      <c r="AX295" s="121" t="s">
        <v>86</v>
      </c>
      <c r="AY295" s="124" t="s">
        <v>87</v>
      </c>
    </row>
    <row r="296" spans="1:65" s="121" customFormat="1" x14ac:dyDescent="0.2">
      <c r="B296" s="122"/>
      <c r="D296" s="123" t="s">
        <v>96</v>
      </c>
      <c r="E296" s="124" t="s">
        <v>10</v>
      </c>
      <c r="F296" s="125" t="s">
        <v>384</v>
      </c>
      <c r="H296" s="126">
        <v>26.498000000000001</v>
      </c>
      <c r="I296" s="127"/>
      <c r="L296" s="122"/>
      <c r="M296" s="128"/>
      <c r="N296" s="129"/>
      <c r="O296" s="129"/>
      <c r="P296" s="129"/>
      <c r="Q296" s="129"/>
      <c r="R296" s="129"/>
      <c r="S296" s="129"/>
      <c r="T296" s="130"/>
      <c r="AT296" s="124" t="s">
        <v>96</v>
      </c>
      <c r="AU296" s="124" t="s">
        <v>2</v>
      </c>
      <c r="AV296" s="121" t="s">
        <v>2</v>
      </c>
      <c r="AW296" s="121" t="s">
        <v>98</v>
      </c>
      <c r="AX296" s="121" t="s">
        <v>86</v>
      </c>
      <c r="AY296" s="124" t="s">
        <v>87</v>
      </c>
    </row>
    <row r="297" spans="1:65" s="121" customFormat="1" x14ac:dyDescent="0.2">
      <c r="B297" s="122"/>
      <c r="D297" s="123" t="s">
        <v>96</v>
      </c>
      <c r="E297" s="124" t="s">
        <v>10</v>
      </c>
      <c r="F297" s="125" t="s">
        <v>385</v>
      </c>
      <c r="H297" s="126">
        <v>4.2839999999999998</v>
      </c>
      <c r="I297" s="127"/>
      <c r="L297" s="122"/>
      <c r="M297" s="128"/>
      <c r="N297" s="129"/>
      <c r="O297" s="129"/>
      <c r="P297" s="129"/>
      <c r="Q297" s="129"/>
      <c r="R297" s="129"/>
      <c r="S297" s="129"/>
      <c r="T297" s="130"/>
      <c r="AT297" s="124" t="s">
        <v>96</v>
      </c>
      <c r="AU297" s="124" t="s">
        <v>2</v>
      </c>
      <c r="AV297" s="121" t="s">
        <v>2</v>
      </c>
      <c r="AW297" s="121" t="s">
        <v>98</v>
      </c>
      <c r="AX297" s="121" t="s">
        <v>86</v>
      </c>
      <c r="AY297" s="124" t="s">
        <v>87</v>
      </c>
    </row>
    <row r="298" spans="1:65" s="121" customFormat="1" x14ac:dyDescent="0.2">
      <c r="B298" s="122"/>
      <c r="D298" s="123" t="s">
        <v>96</v>
      </c>
      <c r="E298" s="124" t="s">
        <v>10</v>
      </c>
      <c r="F298" s="125" t="s">
        <v>386</v>
      </c>
      <c r="H298" s="126">
        <v>25.895</v>
      </c>
      <c r="I298" s="127"/>
      <c r="L298" s="122"/>
      <c r="M298" s="128"/>
      <c r="N298" s="129"/>
      <c r="O298" s="129"/>
      <c r="P298" s="129"/>
      <c r="Q298" s="129"/>
      <c r="R298" s="129"/>
      <c r="S298" s="129"/>
      <c r="T298" s="130"/>
      <c r="AT298" s="124" t="s">
        <v>96</v>
      </c>
      <c r="AU298" s="124" t="s">
        <v>2</v>
      </c>
      <c r="AV298" s="121" t="s">
        <v>2</v>
      </c>
      <c r="AW298" s="121" t="s">
        <v>98</v>
      </c>
      <c r="AX298" s="121" t="s">
        <v>86</v>
      </c>
      <c r="AY298" s="124" t="s">
        <v>87</v>
      </c>
    </row>
    <row r="299" spans="1:65" s="121" customFormat="1" x14ac:dyDescent="0.2">
      <c r="B299" s="122"/>
      <c r="D299" s="123" t="s">
        <v>96</v>
      </c>
      <c r="E299" s="124" t="s">
        <v>10</v>
      </c>
      <c r="F299" s="125" t="s">
        <v>387</v>
      </c>
      <c r="H299" s="126">
        <v>12.654</v>
      </c>
      <c r="I299" s="127"/>
      <c r="L299" s="122"/>
      <c r="M299" s="128"/>
      <c r="N299" s="129"/>
      <c r="O299" s="129"/>
      <c r="P299" s="129"/>
      <c r="Q299" s="129"/>
      <c r="R299" s="129"/>
      <c r="S299" s="129"/>
      <c r="T299" s="130"/>
      <c r="AT299" s="124" t="s">
        <v>96</v>
      </c>
      <c r="AU299" s="124" t="s">
        <v>2</v>
      </c>
      <c r="AV299" s="121" t="s">
        <v>2</v>
      </c>
      <c r="AW299" s="121" t="s">
        <v>98</v>
      </c>
      <c r="AX299" s="121" t="s">
        <v>86</v>
      </c>
      <c r="AY299" s="124" t="s">
        <v>87</v>
      </c>
    </row>
    <row r="300" spans="1:65" s="121" customFormat="1" x14ac:dyDescent="0.2">
      <c r="B300" s="122"/>
      <c r="D300" s="123" t="s">
        <v>96</v>
      </c>
      <c r="E300" s="124" t="s">
        <v>10</v>
      </c>
      <c r="F300" s="125" t="s">
        <v>388</v>
      </c>
      <c r="H300" s="126">
        <v>4.28</v>
      </c>
      <c r="I300" s="127"/>
      <c r="L300" s="122"/>
      <c r="M300" s="128"/>
      <c r="N300" s="129"/>
      <c r="O300" s="129"/>
      <c r="P300" s="129"/>
      <c r="Q300" s="129"/>
      <c r="R300" s="129"/>
      <c r="S300" s="129"/>
      <c r="T300" s="130"/>
      <c r="AT300" s="124" t="s">
        <v>96</v>
      </c>
      <c r="AU300" s="124" t="s">
        <v>2</v>
      </c>
      <c r="AV300" s="121" t="s">
        <v>2</v>
      </c>
      <c r="AW300" s="121" t="s">
        <v>98</v>
      </c>
      <c r="AX300" s="121" t="s">
        <v>86</v>
      </c>
      <c r="AY300" s="124" t="s">
        <v>87</v>
      </c>
    </row>
    <row r="301" spans="1:65" s="121" customFormat="1" x14ac:dyDescent="0.2">
      <c r="B301" s="122"/>
      <c r="D301" s="123" t="s">
        <v>96</v>
      </c>
      <c r="E301" s="124" t="s">
        <v>10</v>
      </c>
      <c r="F301" s="125" t="s">
        <v>389</v>
      </c>
      <c r="H301" s="126">
        <v>3.0110000000000001</v>
      </c>
      <c r="I301" s="127"/>
      <c r="L301" s="122"/>
      <c r="M301" s="128"/>
      <c r="N301" s="129"/>
      <c r="O301" s="129"/>
      <c r="P301" s="129"/>
      <c r="Q301" s="129"/>
      <c r="R301" s="129"/>
      <c r="S301" s="129"/>
      <c r="T301" s="130"/>
      <c r="AT301" s="124" t="s">
        <v>96</v>
      </c>
      <c r="AU301" s="124" t="s">
        <v>2</v>
      </c>
      <c r="AV301" s="121" t="s">
        <v>2</v>
      </c>
      <c r="AW301" s="121" t="s">
        <v>98</v>
      </c>
      <c r="AX301" s="121" t="s">
        <v>86</v>
      </c>
      <c r="AY301" s="124" t="s">
        <v>87</v>
      </c>
    </row>
    <row r="302" spans="1:65" s="121" customFormat="1" x14ac:dyDescent="0.2">
      <c r="B302" s="122"/>
      <c r="D302" s="123" t="s">
        <v>96</v>
      </c>
      <c r="E302" s="124" t="s">
        <v>10</v>
      </c>
      <c r="F302" s="125" t="s">
        <v>390</v>
      </c>
      <c r="H302" s="126">
        <v>2.5350000000000001</v>
      </c>
      <c r="I302" s="127"/>
      <c r="L302" s="122"/>
      <c r="M302" s="128"/>
      <c r="N302" s="129"/>
      <c r="O302" s="129"/>
      <c r="P302" s="129"/>
      <c r="Q302" s="129"/>
      <c r="R302" s="129"/>
      <c r="S302" s="129"/>
      <c r="T302" s="130"/>
      <c r="AT302" s="124" t="s">
        <v>96</v>
      </c>
      <c r="AU302" s="124" t="s">
        <v>2</v>
      </c>
      <c r="AV302" s="121" t="s">
        <v>2</v>
      </c>
      <c r="AW302" s="121" t="s">
        <v>98</v>
      </c>
      <c r="AX302" s="121" t="s">
        <v>86</v>
      </c>
      <c r="AY302" s="124" t="s">
        <v>87</v>
      </c>
    </row>
    <row r="303" spans="1:65" s="121" customFormat="1" x14ac:dyDescent="0.2">
      <c r="B303" s="122"/>
      <c r="D303" s="123" t="s">
        <v>96</v>
      </c>
      <c r="E303" s="124" t="s">
        <v>10</v>
      </c>
      <c r="F303" s="125" t="s">
        <v>391</v>
      </c>
      <c r="H303" s="126">
        <v>6.1260000000000003</v>
      </c>
      <c r="I303" s="127"/>
      <c r="L303" s="122"/>
      <c r="M303" s="128"/>
      <c r="N303" s="129"/>
      <c r="O303" s="129"/>
      <c r="P303" s="129"/>
      <c r="Q303" s="129"/>
      <c r="R303" s="129"/>
      <c r="S303" s="129"/>
      <c r="T303" s="130"/>
      <c r="AT303" s="124" t="s">
        <v>96</v>
      </c>
      <c r="AU303" s="124" t="s">
        <v>2</v>
      </c>
      <c r="AV303" s="121" t="s">
        <v>2</v>
      </c>
      <c r="AW303" s="121" t="s">
        <v>98</v>
      </c>
      <c r="AX303" s="121" t="s">
        <v>86</v>
      </c>
      <c r="AY303" s="124" t="s">
        <v>87</v>
      </c>
    </row>
    <row r="304" spans="1:65" s="131" customFormat="1" x14ac:dyDescent="0.2">
      <c r="B304" s="132"/>
      <c r="D304" s="123" t="s">
        <v>96</v>
      </c>
      <c r="E304" s="133" t="s">
        <v>10</v>
      </c>
      <c r="F304" s="134" t="s">
        <v>103</v>
      </c>
      <c r="H304" s="135">
        <v>547.48199999999986</v>
      </c>
      <c r="I304" s="136"/>
      <c r="L304" s="132"/>
      <c r="M304" s="137"/>
      <c r="N304" s="138"/>
      <c r="O304" s="138"/>
      <c r="P304" s="138"/>
      <c r="Q304" s="138"/>
      <c r="R304" s="138"/>
      <c r="S304" s="138"/>
      <c r="T304" s="139"/>
      <c r="AT304" s="133" t="s">
        <v>96</v>
      </c>
      <c r="AU304" s="133" t="s">
        <v>2</v>
      </c>
      <c r="AV304" s="131" t="s">
        <v>94</v>
      </c>
      <c r="AW304" s="131" t="s">
        <v>98</v>
      </c>
      <c r="AX304" s="131" t="s">
        <v>85</v>
      </c>
      <c r="AY304" s="133" t="s">
        <v>87</v>
      </c>
    </row>
    <row r="305" spans="1:65" s="14" customFormat="1" ht="32.450000000000003" customHeight="1" x14ac:dyDescent="0.2">
      <c r="A305" s="10"/>
      <c r="B305" s="106"/>
      <c r="C305" s="107" t="s">
        <v>392</v>
      </c>
      <c r="D305" s="107" t="s">
        <v>89</v>
      </c>
      <c r="E305" s="108" t="s">
        <v>393</v>
      </c>
      <c r="F305" s="109" t="s">
        <v>394</v>
      </c>
      <c r="G305" s="110" t="s">
        <v>149</v>
      </c>
      <c r="H305" s="111">
        <v>547.48199999999997</v>
      </c>
      <c r="I305" s="112"/>
      <c r="J305" s="113">
        <f>ROUND(I305*H305,2)</f>
        <v>0</v>
      </c>
      <c r="K305" s="109" t="s">
        <v>93</v>
      </c>
      <c r="L305" s="11"/>
      <c r="M305" s="114" t="s">
        <v>10</v>
      </c>
      <c r="N305" s="115" t="s">
        <v>27</v>
      </c>
      <c r="O305" s="116"/>
      <c r="P305" s="117">
        <f>O305*H305</f>
        <v>0</v>
      </c>
      <c r="Q305" s="117">
        <v>0</v>
      </c>
      <c r="R305" s="117">
        <f>Q305*H305</f>
        <v>0</v>
      </c>
      <c r="S305" s="117">
        <v>0</v>
      </c>
      <c r="T305" s="118">
        <f>S305*H305</f>
        <v>0</v>
      </c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R305" s="119" t="s">
        <v>94</v>
      </c>
      <c r="AT305" s="119" t="s">
        <v>89</v>
      </c>
      <c r="AU305" s="119" t="s">
        <v>2</v>
      </c>
      <c r="AY305" s="2" t="s">
        <v>87</v>
      </c>
      <c r="BE305" s="120">
        <f>IF(N305="základní",J305,0)</f>
        <v>0</v>
      </c>
      <c r="BF305" s="120">
        <f>IF(N305="snížená",J305,0)</f>
        <v>0</v>
      </c>
      <c r="BG305" s="120">
        <f>IF(N305="zákl. přenesená",J305,0)</f>
        <v>0</v>
      </c>
      <c r="BH305" s="120">
        <f>IF(N305="sníž. přenesená",J305,0)</f>
        <v>0</v>
      </c>
      <c r="BI305" s="120">
        <f>IF(N305="nulová",J305,0)</f>
        <v>0</v>
      </c>
      <c r="BJ305" s="2" t="s">
        <v>85</v>
      </c>
      <c r="BK305" s="120">
        <f>ROUND(I305*H305,2)</f>
        <v>0</v>
      </c>
      <c r="BL305" s="2" t="s">
        <v>94</v>
      </c>
      <c r="BM305" s="119" t="s">
        <v>395</v>
      </c>
    </row>
    <row r="306" spans="1:65" s="14" customFormat="1" ht="32.450000000000003" customHeight="1" x14ac:dyDescent="0.2">
      <c r="A306" s="10"/>
      <c r="B306" s="106"/>
      <c r="C306" s="107" t="s">
        <v>396</v>
      </c>
      <c r="D306" s="107" t="s">
        <v>89</v>
      </c>
      <c r="E306" s="108" t="s">
        <v>397</v>
      </c>
      <c r="F306" s="109" t="s">
        <v>398</v>
      </c>
      <c r="G306" s="110" t="s">
        <v>149</v>
      </c>
      <c r="H306" s="111">
        <v>447.83199999999999</v>
      </c>
      <c r="I306" s="112"/>
      <c r="J306" s="113">
        <f>ROUND(I306*H306,2)</f>
        <v>0</v>
      </c>
      <c r="K306" s="109" t="s">
        <v>93</v>
      </c>
      <c r="L306" s="11"/>
      <c r="M306" s="114" t="s">
        <v>10</v>
      </c>
      <c r="N306" s="115" t="s">
        <v>27</v>
      </c>
      <c r="O306" s="116"/>
      <c r="P306" s="117">
        <f>O306*H306</f>
        <v>0</v>
      </c>
      <c r="Q306" s="117">
        <v>8.8000000000000003E-4</v>
      </c>
      <c r="R306" s="117">
        <f>Q306*H306</f>
        <v>0.39409216000000002</v>
      </c>
      <c r="S306" s="117">
        <v>0</v>
      </c>
      <c r="T306" s="118">
        <f>S306*H306</f>
        <v>0</v>
      </c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R306" s="119" t="s">
        <v>94</v>
      </c>
      <c r="AT306" s="119" t="s">
        <v>89</v>
      </c>
      <c r="AU306" s="119" t="s">
        <v>2</v>
      </c>
      <c r="AY306" s="2" t="s">
        <v>87</v>
      </c>
      <c r="BE306" s="120">
        <f>IF(N306="základní",J306,0)</f>
        <v>0</v>
      </c>
      <c r="BF306" s="120">
        <f>IF(N306="snížená",J306,0)</f>
        <v>0</v>
      </c>
      <c r="BG306" s="120">
        <f>IF(N306="zákl. přenesená",J306,0)</f>
        <v>0</v>
      </c>
      <c r="BH306" s="120">
        <f>IF(N306="sníž. přenesená",J306,0)</f>
        <v>0</v>
      </c>
      <c r="BI306" s="120">
        <f>IF(N306="nulová",J306,0)</f>
        <v>0</v>
      </c>
      <c r="BJ306" s="2" t="s">
        <v>85</v>
      </c>
      <c r="BK306" s="120">
        <f>ROUND(I306*H306,2)</f>
        <v>0</v>
      </c>
      <c r="BL306" s="2" t="s">
        <v>94</v>
      </c>
      <c r="BM306" s="119" t="s">
        <v>399</v>
      </c>
    </row>
    <row r="307" spans="1:65" s="121" customFormat="1" ht="22.5" x14ac:dyDescent="0.2">
      <c r="B307" s="122"/>
      <c r="D307" s="123" t="s">
        <v>96</v>
      </c>
      <c r="E307" s="124" t="s">
        <v>10</v>
      </c>
      <c r="F307" s="125" t="s">
        <v>380</v>
      </c>
      <c r="H307" s="126">
        <v>270.62799999999999</v>
      </c>
      <c r="I307" s="127"/>
      <c r="L307" s="122"/>
      <c r="M307" s="128"/>
      <c r="N307" s="129"/>
      <c r="O307" s="129"/>
      <c r="P307" s="129"/>
      <c r="Q307" s="129"/>
      <c r="R307" s="129"/>
      <c r="S307" s="129"/>
      <c r="T307" s="130"/>
      <c r="AT307" s="124" t="s">
        <v>96</v>
      </c>
      <c r="AU307" s="124" t="s">
        <v>2</v>
      </c>
      <c r="AV307" s="121" t="s">
        <v>2</v>
      </c>
      <c r="AW307" s="121" t="s">
        <v>98</v>
      </c>
      <c r="AX307" s="121" t="s">
        <v>86</v>
      </c>
      <c r="AY307" s="124" t="s">
        <v>87</v>
      </c>
    </row>
    <row r="308" spans="1:65" s="121" customFormat="1" x14ac:dyDescent="0.2">
      <c r="B308" s="122"/>
      <c r="D308" s="123" t="s">
        <v>96</v>
      </c>
      <c r="E308" s="124" t="s">
        <v>10</v>
      </c>
      <c r="F308" s="125" t="s">
        <v>381</v>
      </c>
      <c r="H308" s="126">
        <v>177.20400000000001</v>
      </c>
      <c r="I308" s="127"/>
      <c r="L308" s="122"/>
      <c r="M308" s="128"/>
      <c r="N308" s="129"/>
      <c r="O308" s="129"/>
      <c r="P308" s="129"/>
      <c r="Q308" s="129"/>
      <c r="R308" s="129"/>
      <c r="S308" s="129"/>
      <c r="T308" s="130"/>
      <c r="AT308" s="124" t="s">
        <v>96</v>
      </c>
      <c r="AU308" s="124" t="s">
        <v>2</v>
      </c>
      <c r="AV308" s="121" t="s">
        <v>2</v>
      </c>
      <c r="AW308" s="121" t="s">
        <v>98</v>
      </c>
      <c r="AX308" s="121" t="s">
        <v>86</v>
      </c>
      <c r="AY308" s="124" t="s">
        <v>87</v>
      </c>
    </row>
    <row r="309" spans="1:65" s="131" customFormat="1" x14ac:dyDescent="0.2">
      <c r="B309" s="132"/>
      <c r="D309" s="123" t="s">
        <v>96</v>
      </c>
      <c r="E309" s="133" t="s">
        <v>10</v>
      </c>
      <c r="F309" s="134" t="s">
        <v>103</v>
      </c>
      <c r="H309" s="135">
        <v>447.83199999999999</v>
      </c>
      <c r="I309" s="136"/>
      <c r="L309" s="132"/>
      <c r="M309" s="137"/>
      <c r="N309" s="138"/>
      <c r="O309" s="138"/>
      <c r="P309" s="138"/>
      <c r="Q309" s="138"/>
      <c r="R309" s="138"/>
      <c r="S309" s="138"/>
      <c r="T309" s="139"/>
      <c r="AT309" s="133" t="s">
        <v>96</v>
      </c>
      <c r="AU309" s="133" t="s">
        <v>2</v>
      </c>
      <c r="AV309" s="131" t="s">
        <v>94</v>
      </c>
      <c r="AW309" s="131" t="s">
        <v>98</v>
      </c>
      <c r="AX309" s="131" t="s">
        <v>85</v>
      </c>
      <c r="AY309" s="133" t="s">
        <v>87</v>
      </c>
    </row>
    <row r="310" spans="1:65" s="14" customFormat="1" ht="32.450000000000003" customHeight="1" x14ac:dyDescent="0.2">
      <c r="A310" s="10"/>
      <c r="B310" s="106"/>
      <c r="C310" s="107" t="s">
        <v>400</v>
      </c>
      <c r="D310" s="107" t="s">
        <v>89</v>
      </c>
      <c r="E310" s="108" t="s">
        <v>401</v>
      </c>
      <c r="F310" s="109" t="s">
        <v>402</v>
      </c>
      <c r="G310" s="110" t="s">
        <v>149</v>
      </c>
      <c r="H310" s="111">
        <v>447.83199999999999</v>
      </c>
      <c r="I310" s="112"/>
      <c r="J310" s="113">
        <f>ROUND(I310*H310,2)</f>
        <v>0</v>
      </c>
      <c r="K310" s="109" t="s">
        <v>93</v>
      </c>
      <c r="L310" s="11"/>
      <c r="M310" s="114" t="s">
        <v>10</v>
      </c>
      <c r="N310" s="115" t="s">
        <v>27</v>
      </c>
      <c r="O310" s="116"/>
      <c r="P310" s="117">
        <f>O310*H310</f>
        <v>0</v>
      </c>
      <c r="Q310" s="117">
        <v>0</v>
      </c>
      <c r="R310" s="117">
        <f>Q310*H310</f>
        <v>0</v>
      </c>
      <c r="S310" s="117">
        <v>0</v>
      </c>
      <c r="T310" s="118">
        <f>S310*H310</f>
        <v>0</v>
      </c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R310" s="119" t="s">
        <v>94</v>
      </c>
      <c r="AT310" s="119" t="s">
        <v>89</v>
      </c>
      <c r="AU310" s="119" t="s">
        <v>2</v>
      </c>
      <c r="AY310" s="2" t="s">
        <v>87</v>
      </c>
      <c r="BE310" s="120">
        <f>IF(N310="základní",J310,0)</f>
        <v>0</v>
      </c>
      <c r="BF310" s="120">
        <f>IF(N310="snížená",J310,0)</f>
        <v>0</v>
      </c>
      <c r="BG310" s="120">
        <f>IF(N310="zákl. přenesená",J310,0)</f>
        <v>0</v>
      </c>
      <c r="BH310" s="120">
        <f>IF(N310="sníž. přenesená",J310,0)</f>
        <v>0</v>
      </c>
      <c r="BI310" s="120">
        <f>IF(N310="nulová",J310,0)</f>
        <v>0</v>
      </c>
      <c r="BJ310" s="2" t="s">
        <v>85</v>
      </c>
      <c r="BK310" s="120">
        <f>ROUND(I310*H310,2)</f>
        <v>0</v>
      </c>
      <c r="BL310" s="2" t="s">
        <v>94</v>
      </c>
      <c r="BM310" s="119" t="s">
        <v>403</v>
      </c>
    </row>
    <row r="311" spans="1:65" s="14" customFormat="1" ht="86.45" customHeight="1" x14ac:dyDescent="0.2">
      <c r="A311" s="10"/>
      <c r="B311" s="106"/>
      <c r="C311" s="107" t="s">
        <v>404</v>
      </c>
      <c r="D311" s="107" t="s">
        <v>89</v>
      </c>
      <c r="E311" s="108" t="s">
        <v>405</v>
      </c>
      <c r="F311" s="109" t="s">
        <v>406</v>
      </c>
      <c r="G311" s="110" t="s">
        <v>199</v>
      </c>
      <c r="H311" s="111">
        <v>7.0419999999999998</v>
      </c>
      <c r="I311" s="112"/>
      <c r="J311" s="113">
        <f>ROUND(I311*H311,2)</f>
        <v>0</v>
      </c>
      <c r="K311" s="109" t="s">
        <v>93</v>
      </c>
      <c r="L311" s="11"/>
      <c r="M311" s="114" t="s">
        <v>10</v>
      </c>
      <c r="N311" s="115" t="s">
        <v>27</v>
      </c>
      <c r="O311" s="116"/>
      <c r="P311" s="117">
        <f>O311*H311</f>
        <v>0</v>
      </c>
      <c r="Q311" s="117">
        <v>1.0551600000000001</v>
      </c>
      <c r="R311" s="117">
        <f>Q311*H311</f>
        <v>7.4304367200000003</v>
      </c>
      <c r="S311" s="117">
        <v>0</v>
      </c>
      <c r="T311" s="118">
        <f>S311*H311</f>
        <v>0</v>
      </c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R311" s="119" t="s">
        <v>94</v>
      </c>
      <c r="AT311" s="119" t="s">
        <v>89</v>
      </c>
      <c r="AU311" s="119" t="s">
        <v>2</v>
      </c>
      <c r="AY311" s="2" t="s">
        <v>87</v>
      </c>
      <c r="BE311" s="120">
        <f>IF(N311="základní",J311,0)</f>
        <v>0</v>
      </c>
      <c r="BF311" s="120">
        <f>IF(N311="snížená",J311,0)</f>
        <v>0</v>
      </c>
      <c r="BG311" s="120">
        <f>IF(N311="zákl. přenesená",J311,0)</f>
        <v>0</v>
      </c>
      <c r="BH311" s="120">
        <f>IF(N311="sníž. přenesená",J311,0)</f>
        <v>0</v>
      </c>
      <c r="BI311" s="120">
        <f>IF(N311="nulová",J311,0)</f>
        <v>0</v>
      </c>
      <c r="BJ311" s="2" t="s">
        <v>85</v>
      </c>
      <c r="BK311" s="120">
        <f>ROUND(I311*H311,2)</f>
        <v>0</v>
      </c>
      <c r="BL311" s="2" t="s">
        <v>94</v>
      </c>
      <c r="BM311" s="119" t="s">
        <v>407</v>
      </c>
    </row>
    <row r="312" spans="1:65" s="121" customFormat="1" x14ac:dyDescent="0.2">
      <c r="B312" s="122"/>
      <c r="D312" s="123" t="s">
        <v>96</v>
      </c>
      <c r="E312" s="124" t="s">
        <v>10</v>
      </c>
      <c r="F312" s="125" t="s">
        <v>408</v>
      </c>
      <c r="H312" s="126">
        <v>7.0419999999999998</v>
      </c>
      <c r="I312" s="127"/>
      <c r="L312" s="122"/>
      <c r="M312" s="128"/>
      <c r="N312" s="129"/>
      <c r="O312" s="129"/>
      <c r="P312" s="129"/>
      <c r="Q312" s="129"/>
      <c r="R312" s="129"/>
      <c r="S312" s="129"/>
      <c r="T312" s="130"/>
      <c r="AT312" s="124" t="s">
        <v>96</v>
      </c>
      <c r="AU312" s="124" t="s">
        <v>2</v>
      </c>
      <c r="AV312" s="121" t="s">
        <v>2</v>
      </c>
      <c r="AW312" s="121" t="s">
        <v>98</v>
      </c>
      <c r="AX312" s="121" t="s">
        <v>85</v>
      </c>
      <c r="AY312" s="124" t="s">
        <v>87</v>
      </c>
    </row>
    <row r="313" spans="1:65" s="92" customFormat="1" ht="22.9" customHeight="1" x14ac:dyDescent="0.2">
      <c r="B313" s="93"/>
      <c r="D313" s="94" t="s">
        <v>83</v>
      </c>
      <c r="E313" s="104" t="s">
        <v>123</v>
      </c>
      <c r="F313" s="104" t="s">
        <v>409</v>
      </c>
      <c r="I313" s="96"/>
      <c r="J313" s="105">
        <f>BK313</f>
        <v>0</v>
      </c>
      <c r="L313" s="93"/>
      <c r="M313" s="98"/>
      <c r="N313" s="99"/>
      <c r="O313" s="99"/>
      <c r="P313" s="100">
        <f>SUM(P314:P389)</f>
        <v>0</v>
      </c>
      <c r="Q313" s="99"/>
      <c r="R313" s="100">
        <f>SUM(R314:R389)</f>
        <v>58.647749820000001</v>
      </c>
      <c r="S313" s="99"/>
      <c r="T313" s="101">
        <f>SUM(T314:T389)</f>
        <v>0</v>
      </c>
      <c r="AR313" s="94" t="s">
        <v>85</v>
      </c>
      <c r="AT313" s="102" t="s">
        <v>83</v>
      </c>
      <c r="AU313" s="102" t="s">
        <v>85</v>
      </c>
      <c r="AY313" s="94" t="s">
        <v>87</v>
      </c>
      <c r="BK313" s="103">
        <f>SUM(BK314:BK389)</f>
        <v>0</v>
      </c>
    </row>
    <row r="314" spans="1:65" s="14" customFormat="1" ht="32.450000000000003" customHeight="1" x14ac:dyDescent="0.2">
      <c r="A314" s="10"/>
      <c r="B314" s="106"/>
      <c r="C314" s="107" t="s">
        <v>410</v>
      </c>
      <c r="D314" s="107" t="s">
        <v>89</v>
      </c>
      <c r="E314" s="108" t="s">
        <v>411</v>
      </c>
      <c r="F314" s="109" t="s">
        <v>412</v>
      </c>
      <c r="G314" s="110" t="s">
        <v>149</v>
      </c>
      <c r="H314" s="111">
        <v>24.26</v>
      </c>
      <c r="I314" s="112"/>
      <c r="J314" s="113">
        <f>ROUND(I314*H314,2)</f>
        <v>0</v>
      </c>
      <c r="K314" s="109" t="s">
        <v>93</v>
      </c>
      <c r="L314" s="11"/>
      <c r="M314" s="114" t="s">
        <v>10</v>
      </c>
      <c r="N314" s="115" t="s">
        <v>27</v>
      </c>
      <c r="O314" s="116"/>
      <c r="P314" s="117">
        <f>O314*H314</f>
        <v>0</v>
      </c>
      <c r="Q314" s="117">
        <v>7.3499999999999998E-3</v>
      </c>
      <c r="R314" s="117">
        <f>Q314*H314</f>
        <v>0.178311</v>
      </c>
      <c r="S314" s="117">
        <v>0</v>
      </c>
      <c r="T314" s="118">
        <f>S314*H314</f>
        <v>0</v>
      </c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R314" s="119" t="s">
        <v>94</v>
      </c>
      <c r="AT314" s="119" t="s">
        <v>89</v>
      </c>
      <c r="AU314" s="119" t="s">
        <v>2</v>
      </c>
      <c r="AY314" s="2" t="s">
        <v>87</v>
      </c>
      <c r="BE314" s="120">
        <f>IF(N314="základní",J314,0)</f>
        <v>0</v>
      </c>
      <c r="BF314" s="120">
        <f>IF(N314="snížená",J314,0)</f>
        <v>0</v>
      </c>
      <c r="BG314" s="120">
        <f>IF(N314="zákl. přenesená",J314,0)</f>
        <v>0</v>
      </c>
      <c r="BH314" s="120">
        <f>IF(N314="sníž. přenesená",J314,0)</f>
        <v>0</v>
      </c>
      <c r="BI314" s="120">
        <f>IF(N314="nulová",J314,0)</f>
        <v>0</v>
      </c>
      <c r="BJ314" s="2" t="s">
        <v>85</v>
      </c>
      <c r="BK314" s="120">
        <f>ROUND(I314*H314,2)</f>
        <v>0</v>
      </c>
      <c r="BL314" s="2" t="s">
        <v>94</v>
      </c>
      <c r="BM314" s="119" t="s">
        <v>413</v>
      </c>
    </row>
    <row r="315" spans="1:65" s="121" customFormat="1" x14ac:dyDescent="0.2">
      <c r="B315" s="122"/>
      <c r="D315" s="123" t="s">
        <v>96</v>
      </c>
      <c r="E315" s="124" t="s">
        <v>10</v>
      </c>
      <c r="F315" s="125" t="s">
        <v>414</v>
      </c>
      <c r="H315" s="126">
        <v>24.26</v>
      </c>
      <c r="I315" s="127"/>
      <c r="L315" s="122"/>
      <c r="M315" s="128"/>
      <c r="N315" s="129"/>
      <c r="O315" s="129"/>
      <c r="P315" s="129"/>
      <c r="Q315" s="129"/>
      <c r="R315" s="129"/>
      <c r="S315" s="129"/>
      <c r="T315" s="130"/>
      <c r="AT315" s="124" t="s">
        <v>96</v>
      </c>
      <c r="AU315" s="124" t="s">
        <v>2</v>
      </c>
      <c r="AV315" s="121" t="s">
        <v>2</v>
      </c>
      <c r="AW315" s="121" t="s">
        <v>98</v>
      </c>
      <c r="AX315" s="121" t="s">
        <v>85</v>
      </c>
      <c r="AY315" s="124" t="s">
        <v>87</v>
      </c>
    </row>
    <row r="316" spans="1:65" s="14" customFormat="1" ht="54" customHeight="1" x14ac:dyDescent="0.2">
      <c r="A316" s="10"/>
      <c r="B316" s="106"/>
      <c r="C316" s="107" t="s">
        <v>415</v>
      </c>
      <c r="D316" s="107" t="s">
        <v>89</v>
      </c>
      <c r="E316" s="108" t="s">
        <v>416</v>
      </c>
      <c r="F316" s="109" t="s">
        <v>417</v>
      </c>
      <c r="G316" s="110" t="s">
        <v>149</v>
      </c>
      <c r="H316" s="111">
        <v>24.26</v>
      </c>
      <c r="I316" s="112"/>
      <c r="J316" s="113">
        <f>ROUND(I316*H316,2)</f>
        <v>0</v>
      </c>
      <c r="K316" s="109" t="s">
        <v>93</v>
      </c>
      <c r="L316" s="11"/>
      <c r="M316" s="114" t="s">
        <v>10</v>
      </c>
      <c r="N316" s="115" t="s">
        <v>27</v>
      </c>
      <c r="O316" s="116"/>
      <c r="P316" s="117">
        <f>O316*H316</f>
        <v>0</v>
      </c>
      <c r="Q316" s="117">
        <v>1.8380000000000001E-2</v>
      </c>
      <c r="R316" s="117">
        <f>Q316*H316</f>
        <v>0.44589880000000004</v>
      </c>
      <c r="S316" s="117">
        <v>0</v>
      </c>
      <c r="T316" s="118">
        <f>S316*H316</f>
        <v>0</v>
      </c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R316" s="119" t="s">
        <v>94</v>
      </c>
      <c r="AT316" s="119" t="s">
        <v>89</v>
      </c>
      <c r="AU316" s="119" t="s">
        <v>2</v>
      </c>
      <c r="AY316" s="2" t="s">
        <v>87</v>
      </c>
      <c r="BE316" s="120">
        <f>IF(N316="základní",J316,0)</f>
        <v>0</v>
      </c>
      <c r="BF316" s="120">
        <f>IF(N316="snížená",J316,0)</f>
        <v>0</v>
      </c>
      <c r="BG316" s="120">
        <f>IF(N316="zákl. přenesená",J316,0)</f>
        <v>0</v>
      </c>
      <c r="BH316" s="120">
        <f>IF(N316="sníž. přenesená",J316,0)</f>
        <v>0</v>
      </c>
      <c r="BI316" s="120">
        <f>IF(N316="nulová",J316,0)</f>
        <v>0</v>
      </c>
      <c r="BJ316" s="2" t="s">
        <v>85</v>
      </c>
      <c r="BK316" s="120">
        <f>ROUND(I316*H316,2)</f>
        <v>0</v>
      </c>
      <c r="BL316" s="2" t="s">
        <v>94</v>
      </c>
      <c r="BM316" s="119" t="s">
        <v>418</v>
      </c>
    </row>
    <row r="317" spans="1:65" s="121" customFormat="1" x14ac:dyDescent="0.2">
      <c r="B317" s="122"/>
      <c r="D317" s="123" t="s">
        <v>96</v>
      </c>
      <c r="E317" s="124" t="s">
        <v>10</v>
      </c>
      <c r="F317" s="125" t="s">
        <v>414</v>
      </c>
      <c r="H317" s="126">
        <v>24.26</v>
      </c>
      <c r="I317" s="127"/>
      <c r="L317" s="122"/>
      <c r="M317" s="128"/>
      <c r="N317" s="129"/>
      <c r="O317" s="129"/>
      <c r="P317" s="129"/>
      <c r="Q317" s="129"/>
      <c r="R317" s="129"/>
      <c r="S317" s="129"/>
      <c r="T317" s="130"/>
      <c r="AT317" s="124" t="s">
        <v>96</v>
      </c>
      <c r="AU317" s="124" t="s">
        <v>2</v>
      </c>
      <c r="AV317" s="121" t="s">
        <v>2</v>
      </c>
      <c r="AW317" s="121" t="s">
        <v>98</v>
      </c>
      <c r="AX317" s="121" t="s">
        <v>85</v>
      </c>
      <c r="AY317" s="124" t="s">
        <v>87</v>
      </c>
    </row>
    <row r="318" spans="1:65" s="14" customFormat="1" ht="32.450000000000003" customHeight="1" x14ac:dyDescent="0.2">
      <c r="A318" s="10"/>
      <c r="B318" s="106"/>
      <c r="C318" s="107" t="s">
        <v>419</v>
      </c>
      <c r="D318" s="107" t="s">
        <v>89</v>
      </c>
      <c r="E318" s="108" t="s">
        <v>420</v>
      </c>
      <c r="F318" s="109" t="s">
        <v>421</v>
      </c>
      <c r="G318" s="110" t="s">
        <v>149</v>
      </c>
      <c r="H318" s="111">
        <v>615.11</v>
      </c>
      <c r="I318" s="112"/>
      <c r="J318" s="113">
        <f>ROUND(I318*H318,2)</f>
        <v>0</v>
      </c>
      <c r="K318" s="109" t="s">
        <v>93</v>
      </c>
      <c r="L318" s="11"/>
      <c r="M318" s="114" t="s">
        <v>10</v>
      </c>
      <c r="N318" s="115" t="s">
        <v>27</v>
      </c>
      <c r="O318" s="116"/>
      <c r="P318" s="117">
        <f>O318*H318</f>
        <v>0</v>
      </c>
      <c r="Q318" s="117">
        <v>7.3499999999999998E-3</v>
      </c>
      <c r="R318" s="117">
        <f>Q318*H318</f>
        <v>4.5210584999999996</v>
      </c>
      <c r="S318" s="117">
        <v>0</v>
      </c>
      <c r="T318" s="118">
        <f>S318*H318</f>
        <v>0</v>
      </c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R318" s="119" t="s">
        <v>94</v>
      </c>
      <c r="AT318" s="119" t="s">
        <v>89</v>
      </c>
      <c r="AU318" s="119" t="s">
        <v>2</v>
      </c>
      <c r="AY318" s="2" t="s">
        <v>87</v>
      </c>
      <c r="BE318" s="120">
        <f>IF(N318="základní",J318,0)</f>
        <v>0</v>
      </c>
      <c r="BF318" s="120">
        <f>IF(N318="snížená",J318,0)</f>
        <v>0</v>
      </c>
      <c r="BG318" s="120">
        <f>IF(N318="zákl. přenesená",J318,0)</f>
        <v>0</v>
      </c>
      <c r="BH318" s="120">
        <f>IF(N318="sníž. přenesená",J318,0)</f>
        <v>0</v>
      </c>
      <c r="BI318" s="120">
        <f>IF(N318="nulová",J318,0)</f>
        <v>0</v>
      </c>
      <c r="BJ318" s="2" t="s">
        <v>85</v>
      </c>
      <c r="BK318" s="120">
        <f>ROUND(I318*H318,2)</f>
        <v>0</v>
      </c>
      <c r="BL318" s="2" t="s">
        <v>94</v>
      </c>
      <c r="BM318" s="119" t="s">
        <v>422</v>
      </c>
    </row>
    <row r="319" spans="1:65" s="121" customFormat="1" ht="22.5" x14ac:dyDescent="0.2">
      <c r="B319" s="122"/>
      <c r="D319" s="123" t="s">
        <v>96</v>
      </c>
      <c r="E319" s="124" t="s">
        <v>10</v>
      </c>
      <c r="F319" s="125" t="s">
        <v>423</v>
      </c>
      <c r="H319" s="126">
        <v>669.48900000000003</v>
      </c>
      <c r="I319" s="127"/>
      <c r="L319" s="122"/>
      <c r="M319" s="128"/>
      <c r="N319" s="129"/>
      <c r="O319" s="129"/>
      <c r="P319" s="129"/>
      <c r="Q319" s="129"/>
      <c r="R319" s="129"/>
      <c r="S319" s="129"/>
      <c r="T319" s="130"/>
      <c r="AT319" s="124" t="s">
        <v>96</v>
      </c>
      <c r="AU319" s="124" t="s">
        <v>2</v>
      </c>
      <c r="AV319" s="121" t="s">
        <v>2</v>
      </c>
      <c r="AW319" s="121" t="s">
        <v>98</v>
      </c>
      <c r="AX319" s="121" t="s">
        <v>86</v>
      </c>
      <c r="AY319" s="124" t="s">
        <v>87</v>
      </c>
    </row>
    <row r="320" spans="1:65" s="121" customFormat="1" x14ac:dyDescent="0.2">
      <c r="B320" s="122"/>
      <c r="D320" s="123" t="s">
        <v>96</v>
      </c>
      <c r="E320" s="124" t="s">
        <v>10</v>
      </c>
      <c r="F320" s="125" t="s">
        <v>424</v>
      </c>
      <c r="H320" s="126">
        <v>-54.378999999999998</v>
      </c>
      <c r="I320" s="127"/>
      <c r="L320" s="122"/>
      <c r="M320" s="128"/>
      <c r="N320" s="129"/>
      <c r="O320" s="129"/>
      <c r="P320" s="129"/>
      <c r="Q320" s="129"/>
      <c r="R320" s="129"/>
      <c r="S320" s="129"/>
      <c r="T320" s="130"/>
      <c r="AT320" s="124" t="s">
        <v>96</v>
      </c>
      <c r="AU320" s="124" t="s">
        <v>2</v>
      </c>
      <c r="AV320" s="121" t="s">
        <v>2</v>
      </c>
      <c r="AW320" s="121" t="s">
        <v>98</v>
      </c>
      <c r="AX320" s="121" t="s">
        <v>86</v>
      </c>
      <c r="AY320" s="124" t="s">
        <v>87</v>
      </c>
    </row>
    <row r="321" spans="1:65" s="131" customFormat="1" x14ac:dyDescent="0.2">
      <c r="B321" s="132"/>
      <c r="D321" s="123" t="s">
        <v>96</v>
      </c>
      <c r="E321" s="133" t="s">
        <v>10</v>
      </c>
      <c r="F321" s="134" t="s">
        <v>103</v>
      </c>
      <c r="H321" s="135">
        <v>615.11</v>
      </c>
      <c r="I321" s="136"/>
      <c r="L321" s="132"/>
      <c r="M321" s="137"/>
      <c r="N321" s="138"/>
      <c r="O321" s="138"/>
      <c r="P321" s="138"/>
      <c r="Q321" s="138"/>
      <c r="R321" s="138"/>
      <c r="S321" s="138"/>
      <c r="T321" s="139"/>
      <c r="AT321" s="133" t="s">
        <v>96</v>
      </c>
      <c r="AU321" s="133" t="s">
        <v>2</v>
      </c>
      <c r="AV321" s="131" t="s">
        <v>94</v>
      </c>
      <c r="AW321" s="131" t="s">
        <v>98</v>
      </c>
      <c r="AX321" s="131" t="s">
        <v>85</v>
      </c>
      <c r="AY321" s="133" t="s">
        <v>87</v>
      </c>
    </row>
    <row r="322" spans="1:65" s="14" customFormat="1" ht="32.450000000000003" customHeight="1" x14ac:dyDescent="0.2">
      <c r="A322" s="10"/>
      <c r="B322" s="106"/>
      <c r="C322" s="107" t="s">
        <v>425</v>
      </c>
      <c r="D322" s="107" t="s">
        <v>89</v>
      </c>
      <c r="E322" s="108" t="s">
        <v>426</v>
      </c>
      <c r="F322" s="109" t="s">
        <v>427</v>
      </c>
      <c r="G322" s="110" t="s">
        <v>149</v>
      </c>
      <c r="H322" s="111">
        <v>237.374</v>
      </c>
      <c r="I322" s="112"/>
      <c r="J322" s="113">
        <f>ROUND(I322*H322,2)</f>
        <v>0</v>
      </c>
      <c r="K322" s="109" t="s">
        <v>93</v>
      </c>
      <c r="L322" s="11"/>
      <c r="M322" s="114" t="s">
        <v>10</v>
      </c>
      <c r="N322" s="115" t="s">
        <v>27</v>
      </c>
      <c r="O322" s="116"/>
      <c r="P322" s="117">
        <f>O322*H322</f>
        <v>0</v>
      </c>
      <c r="Q322" s="117">
        <v>1.54E-2</v>
      </c>
      <c r="R322" s="117">
        <f>Q322*H322</f>
        <v>3.6555596000000001</v>
      </c>
      <c r="S322" s="117">
        <v>0</v>
      </c>
      <c r="T322" s="118">
        <f>S322*H322</f>
        <v>0</v>
      </c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R322" s="119" t="s">
        <v>94</v>
      </c>
      <c r="AT322" s="119" t="s">
        <v>89</v>
      </c>
      <c r="AU322" s="119" t="s">
        <v>2</v>
      </c>
      <c r="AY322" s="2" t="s">
        <v>87</v>
      </c>
      <c r="BE322" s="120">
        <f>IF(N322="základní",J322,0)</f>
        <v>0</v>
      </c>
      <c r="BF322" s="120">
        <f>IF(N322="snížená",J322,0)</f>
        <v>0</v>
      </c>
      <c r="BG322" s="120">
        <f>IF(N322="zákl. přenesená",J322,0)</f>
        <v>0</v>
      </c>
      <c r="BH322" s="120">
        <f>IF(N322="sníž. přenesená",J322,0)</f>
        <v>0</v>
      </c>
      <c r="BI322" s="120">
        <f>IF(N322="nulová",J322,0)</f>
        <v>0</v>
      </c>
      <c r="BJ322" s="2" t="s">
        <v>85</v>
      </c>
      <c r="BK322" s="120">
        <f>ROUND(I322*H322,2)</f>
        <v>0</v>
      </c>
      <c r="BL322" s="2" t="s">
        <v>94</v>
      </c>
      <c r="BM322" s="119" t="s">
        <v>428</v>
      </c>
    </row>
    <row r="323" spans="1:65" s="140" customFormat="1" x14ac:dyDescent="0.2">
      <c r="B323" s="141"/>
      <c r="D323" s="123" t="s">
        <v>96</v>
      </c>
      <c r="E323" s="142" t="s">
        <v>10</v>
      </c>
      <c r="F323" s="143" t="s">
        <v>429</v>
      </c>
      <c r="H323" s="142" t="s">
        <v>10</v>
      </c>
      <c r="I323" s="144"/>
      <c r="L323" s="141"/>
      <c r="M323" s="145"/>
      <c r="N323" s="146"/>
      <c r="O323" s="146"/>
      <c r="P323" s="146"/>
      <c r="Q323" s="146"/>
      <c r="R323" s="146"/>
      <c r="S323" s="146"/>
      <c r="T323" s="147"/>
      <c r="AT323" s="142" t="s">
        <v>96</v>
      </c>
      <c r="AU323" s="142" t="s">
        <v>2</v>
      </c>
      <c r="AV323" s="140" t="s">
        <v>85</v>
      </c>
      <c r="AW323" s="140" t="s">
        <v>98</v>
      </c>
      <c r="AX323" s="140" t="s">
        <v>86</v>
      </c>
      <c r="AY323" s="142" t="s">
        <v>87</v>
      </c>
    </row>
    <row r="324" spans="1:65" s="140" customFormat="1" x14ac:dyDescent="0.2">
      <c r="B324" s="141"/>
      <c r="D324" s="123" t="s">
        <v>96</v>
      </c>
      <c r="E324" s="142" t="s">
        <v>10</v>
      </c>
      <c r="F324" s="143" t="s">
        <v>430</v>
      </c>
      <c r="H324" s="142" t="s">
        <v>10</v>
      </c>
      <c r="I324" s="144"/>
      <c r="L324" s="141"/>
      <c r="M324" s="145"/>
      <c r="N324" s="146"/>
      <c r="O324" s="146"/>
      <c r="P324" s="146"/>
      <c r="Q324" s="146"/>
      <c r="R324" s="146"/>
      <c r="S324" s="146"/>
      <c r="T324" s="147"/>
      <c r="AT324" s="142" t="s">
        <v>96</v>
      </c>
      <c r="AU324" s="142" t="s">
        <v>2</v>
      </c>
      <c r="AV324" s="140" t="s">
        <v>85</v>
      </c>
      <c r="AW324" s="140" t="s">
        <v>98</v>
      </c>
      <c r="AX324" s="140" t="s">
        <v>86</v>
      </c>
      <c r="AY324" s="142" t="s">
        <v>87</v>
      </c>
    </row>
    <row r="325" spans="1:65" s="121" customFormat="1" ht="22.5" x14ac:dyDescent="0.2">
      <c r="B325" s="122"/>
      <c r="D325" s="123" t="s">
        <v>96</v>
      </c>
      <c r="E325" s="124" t="s">
        <v>10</v>
      </c>
      <c r="F325" s="125" t="s">
        <v>431</v>
      </c>
      <c r="H325" s="126">
        <v>150.94200000000001</v>
      </c>
      <c r="I325" s="127"/>
      <c r="L325" s="122"/>
      <c r="M325" s="128"/>
      <c r="N325" s="129"/>
      <c r="O325" s="129"/>
      <c r="P325" s="129"/>
      <c r="Q325" s="129"/>
      <c r="R325" s="129"/>
      <c r="S325" s="129"/>
      <c r="T325" s="130"/>
      <c r="AT325" s="124" t="s">
        <v>96</v>
      </c>
      <c r="AU325" s="124" t="s">
        <v>2</v>
      </c>
      <c r="AV325" s="121" t="s">
        <v>2</v>
      </c>
      <c r="AW325" s="121" t="s">
        <v>98</v>
      </c>
      <c r="AX325" s="121" t="s">
        <v>86</v>
      </c>
      <c r="AY325" s="124" t="s">
        <v>87</v>
      </c>
    </row>
    <row r="326" spans="1:65" s="121" customFormat="1" x14ac:dyDescent="0.2">
      <c r="B326" s="122"/>
      <c r="D326" s="123" t="s">
        <v>96</v>
      </c>
      <c r="E326" s="124" t="s">
        <v>10</v>
      </c>
      <c r="F326" s="125" t="s">
        <v>432</v>
      </c>
      <c r="H326" s="126">
        <v>48.014000000000003</v>
      </c>
      <c r="I326" s="127"/>
      <c r="L326" s="122"/>
      <c r="M326" s="128"/>
      <c r="N326" s="129"/>
      <c r="O326" s="129"/>
      <c r="P326" s="129"/>
      <c r="Q326" s="129"/>
      <c r="R326" s="129"/>
      <c r="S326" s="129"/>
      <c r="T326" s="130"/>
      <c r="AT326" s="124" t="s">
        <v>96</v>
      </c>
      <c r="AU326" s="124" t="s">
        <v>2</v>
      </c>
      <c r="AV326" s="121" t="s">
        <v>2</v>
      </c>
      <c r="AW326" s="121" t="s">
        <v>98</v>
      </c>
      <c r="AX326" s="121" t="s">
        <v>86</v>
      </c>
      <c r="AY326" s="124" t="s">
        <v>87</v>
      </c>
    </row>
    <row r="327" spans="1:65" s="121" customFormat="1" x14ac:dyDescent="0.2">
      <c r="B327" s="122"/>
      <c r="D327" s="123" t="s">
        <v>96</v>
      </c>
      <c r="E327" s="124" t="s">
        <v>10</v>
      </c>
      <c r="F327" s="125" t="s">
        <v>433</v>
      </c>
      <c r="H327" s="126">
        <v>17.489999999999998</v>
      </c>
      <c r="I327" s="127"/>
      <c r="L327" s="122"/>
      <c r="M327" s="128"/>
      <c r="N327" s="129"/>
      <c r="O327" s="129"/>
      <c r="P327" s="129"/>
      <c r="Q327" s="129"/>
      <c r="R327" s="129"/>
      <c r="S327" s="129"/>
      <c r="T327" s="130"/>
      <c r="AT327" s="124" t="s">
        <v>96</v>
      </c>
      <c r="AU327" s="124" t="s">
        <v>2</v>
      </c>
      <c r="AV327" s="121" t="s">
        <v>2</v>
      </c>
      <c r="AW327" s="121" t="s">
        <v>98</v>
      </c>
      <c r="AX327" s="121" t="s">
        <v>86</v>
      </c>
      <c r="AY327" s="124" t="s">
        <v>87</v>
      </c>
    </row>
    <row r="328" spans="1:65" s="121" customFormat="1" x14ac:dyDescent="0.2">
      <c r="B328" s="122"/>
      <c r="D328" s="123" t="s">
        <v>96</v>
      </c>
      <c r="E328" s="124" t="s">
        <v>10</v>
      </c>
      <c r="F328" s="125" t="s">
        <v>434</v>
      </c>
      <c r="H328" s="126">
        <v>20.928000000000001</v>
      </c>
      <c r="I328" s="127"/>
      <c r="L328" s="122"/>
      <c r="M328" s="128"/>
      <c r="N328" s="129"/>
      <c r="O328" s="129"/>
      <c r="P328" s="129"/>
      <c r="Q328" s="129"/>
      <c r="R328" s="129"/>
      <c r="S328" s="129"/>
      <c r="T328" s="130"/>
      <c r="AT328" s="124" t="s">
        <v>96</v>
      </c>
      <c r="AU328" s="124" t="s">
        <v>2</v>
      </c>
      <c r="AV328" s="121" t="s">
        <v>2</v>
      </c>
      <c r="AW328" s="121" t="s">
        <v>98</v>
      </c>
      <c r="AX328" s="121" t="s">
        <v>86</v>
      </c>
      <c r="AY328" s="124" t="s">
        <v>87</v>
      </c>
    </row>
    <row r="329" spans="1:65" s="131" customFormat="1" x14ac:dyDescent="0.2">
      <c r="B329" s="132"/>
      <c r="D329" s="123" t="s">
        <v>96</v>
      </c>
      <c r="E329" s="133" t="s">
        <v>10</v>
      </c>
      <c r="F329" s="134" t="s">
        <v>103</v>
      </c>
      <c r="H329" s="135">
        <v>237.37400000000002</v>
      </c>
      <c r="I329" s="136"/>
      <c r="L329" s="132"/>
      <c r="M329" s="137"/>
      <c r="N329" s="138"/>
      <c r="O329" s="138"/>
      <c r="P329" s="138"/>
      <c r="Q329" s="138"/>
      <c r="R329" s="138"/>
      <c r="S329" s="138"/>
      <c r="T329" s="139"/>
      <c r="AT329" s="133" t="s">
        <v>96</v>
      </c>
      <c r="AU329" s="133" t="s">
        <v>2</v>
      </c>
      <c r="AV329" s="131" t="s">
        <v>94</v>
      </c>
      <c r="AW329" s="131" t="s">
        <v>98</v>
      </c>
      <c r="AX329" s="131" t="s">
        <v>85</v>
      </c>
      <c r="AY329" s="133" t="s">
        <v>87</v>
      </c>
    </row>
    <row r="330" spans="1:65" s="14" customFormat="1" ht="43.15" customHeight="1" x14ac:dyDescent="0.2">
      <c r="A330" s="10"/>
      <c r="B330" s="106"/>
      <c r="C330" s="107" t="s">
        <v>435</v>
      </c>
      <c r="D330" s="107" t="s">
        <v>89</v>
      </c>
      <c r="E330" s="108" t="s">
        <v>436</v>
      </c>
      <c r="F330" s="109" t="s">
        <v>437</v>
      </c>
      <c r="G330" s="110" t="s">
        <v>149</v>
      </c>
      <c r="H330" s="111">
        <v>377.73599999999999</v>
      </c>
      <c r="I330" s="112"/>
      <c r="J330" s="113">
        <f>ROUND(I330*H330,2)</f>
        <v>0</v>
      </c>
      <c r="K330" s="109" t="s">
        <v>93</v>
      </c>
      <c r="L330" s="11"/>
      <c r="M330" s="114" t="s">
        <v>10</v>
      </c>
      <c r="N330" s="115" t="s">
        <v>27</v>
      </c>
      <c r="O330" s="116"/>
      <c r="P330" s="117">
        <f>O330*H330</f>
        <v>0</v>
      </c>
      <c r="Q330" s="117">
        <v>1.8380000000000001E-2</v>
      </c>
      <c r="R330" s="117">
        <f>Q330*H330</f>
        <v>6.9427876800000003</v>
      </c>
      <c r="S330" s="117">
        <v>0</v>
      </c>
      <c r="T330" s="118">
        <f>S330*H330</f>
        <v>0</v>
      </c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R330" s="119" t="s">
        <v>94</v>
      </c>
      <c r="AT330" s="119" t="s">
        <v>89</v>
      </c>
      <c r="AU330" s="119" t="s">
        <v>2</v>
      </c>
      <c r="AY330" s="2" t="s">
        <v>87</v>
      </c>
      <c r="BE330" s="120">
        <f>IF(N330="základní",J330,0)</f>
        <v>0</v>
      </c>
      <c r="BF330" s="120">
        <f>IF(N330="snížená",J330,0)</f>
        <v>0</v>
      </c>
      <c r="BG330" s="120">
        <f>IF(N330="zákl. přenesená",J330,0)</f>
        <v>0</v>
      </c>
      <c r="BH330" s="120">
        <f>IF(N330="sníž. přenesená",J330,0)</f>
        <v>0</v>
      </c>
      <c r="BI330" s="120">
        <f>IF(N330="nulová",J330,0)</f>
        <v>0</v>
      </c>
      <c r="BJ330" s="2" t="s">
        <v>85</v>
      </c>
      <c r="BK330" s="120">
        <f>ROUND(I330*H330,2)</f>
        <v>0</v>
      </c>
      <c r="BL330" s="2" t="s">
        <v>94</v>
      </c>
      <c r="BM330" s="119" t="s">
        <v>438</v>
      </c>
    </row>
    <row r="331" spans="1:65" s="121" customFormat="1" ht="22.5" x14ac:dyDescent="0.2">
      <c r="B331" s="122"/>
      <c r="D331" s="123" t="s">
        <v>96</v>
      </c>
      <c r="E331" s="124" t="s">
        <v>10</v>
      </c>
      <c r="F331" s="125" t="s">
        <v>423</v>
      </c>
      <c r="H331" s="126">
        <v>669.48900000000003</v>
      </c>
      <c r="I331" s="127"/>
      <c r="L331" s="122"/>
      <c r="M331" s="128"/>
      <c r="N331" s="129"/>
      <c r="O331" s="129"/>
      <c r="P331" s="129"/>
      <c r="Q331" s="129"/>
      <c r="R331" s="129"/>
      <c r="S331" s="129"/>
      <c r="T331" s="130"/>
      <c r="AT331" s="124" t="s">
        <v>96</v>
      </c>
      <c r="AU331" s="124" t="s">
        <v>2</v>
      </c>
      <c r="AV331" s="121" t="s">
        <v>2</v>
      </c>
      <c r="AW331" s="121" t="s">
        <v>98</v>
      </c>
      <c r="AX331" s="121" t="s">
        <v>86</v>
      </c>
      <c r="AY331" s="124" t="s">
        <v>87</v>
      </c>
    </row>
    <row r="332" spans="1:65" s="121" customFormat="1" x14ac:dyDescent="0.2">
      <c r="B332" s="122"/>
      <c r="D332" s="123" t="s">
        <v>96</v>
      </c>
      <c r="E332" s="124" t="s">
        <v>10</v>
      </c>
      <c r="F332" s="125" t="s">
        <v>424</v>
      </c>
      <c r="H332" s="126">
        <v>-54.378999999999998</v>
      </c>
      <c r="I332" s="127"/>
      <c r="L332" s="122"/>
      <c r="M332" s="128"/>
      <c r="N332" s="129"/>
      <c r="O332" s="129"/>
      <c r="P332" s="129"/>
      <c r="Q332" s="129"/>
      <c r="R332" s="129"/>
      <c r="S332" s="129"/>
      <c r="T332" s="130"/>
      <c r="AT332" s="124" t="s">
        <v>96</v>
      </c>
      <c r="AU332" s="124" t="s">
        <v>2</v>
      </c>
      <c r="AV332" s="121" t="s">
        <v>2</v>
      </c>
      <c r="AW332" s="121" t="s">
        <v>98</v>
      </c>
      <c r="AX332" s="121" t="s">
        <v>86</v>
      </c>
      <c r="AY332" s="124" t="s">
        <v>87</v>
      </c>
    </row>
    <row r="333" spans="1:65" s="121" customFormat="1" x14ac:dyDescent="0.2">
      <c r="B333" s="122"/>
      <c r="D333" s="123" t="s">
        <v>96</v>
      </c>
      <c r="E333" s="124" t="s">
        <v>10</v>
      </c>
      <c r="F333" s="125" t="s">
        <v>439</v>
      </c>
      <c r="H333" s="126">
        <v>-237.374</v>
      </c>
      <c r="I333" s="127"/>
      <c r="L333" s="122"/>
      <c r="M333" s="128"/>
      <c r="N333" s="129"/>
      <c r="O333" s="129"/>
      <c r="P333" s="129"/>
      <c r="Q333" s="129"/>
      <c r="R333" s="129"/>
      <c r="S333" s="129"/>
      <c r="T333" s="130"/>
      <c r="AT333" s="124" t="s">
        <v>96</v>
      </c>
      <c r="AU333" s="124" t="s">
        <v>2</v>
      </c>
      <c r="AV333" s="121" t="s">
        <v>2</v>
      </c>
      <c r="AW333" s="121" t="s">
        <v>98</v>
      </c>
      <c r="AX333" s="121" t="s">
        <v>86</v>
      </c>
      <c r="AY333" s="124" t="s">
        <v>87</v>
      </c>
    </row>
    <row r="334" spans="1:65" s="131" customFormat="1" x14ac:dyDescent="0.2">
      <c r="B334" s="132"/>
      <c r="D334" s="123" t="s">
        <v>96</v>
      </c>
      <c r="E334" s="133" t="s">
        <v>10</v>
      </c>
      <c r="F334" s="134" t="s">
        <v>103</v>
      </c>
      <c r="H334" s="135">
        <v>377.73599999999999</v>
      </c>
      <c r="I334" s="136"/>
      <c r="L334" s="132"/>
      <c r="M334" s="137"/>
      <c r="N334" s="138"/>
      <c r="O334" s="138"/>
      <c r="P334" s="138"/>
      <c r="Q334" s="138"/>
      <c r="R334" s="138"/>
      <c r="S334" s="138"/>
      <c r="T334" s="139"/>
      <c r="AT334" s="133" t="s">
        <v>96</v>
      </c>
      <c r="AU334" s="133" t="s">
        <v>2</v>
      </c>
      <c r="AV334" s="131" t="s">
        <v>94</v>
      </c>
      <c r="AW334" s="131" t="s">
        <v>98</v>
      </c>
      <c r="AX334" s="131" t="s">
        <v>85</v>
      </c>
      <c r="AY334" s="133" t="s">
        <v>87</v>
      </c>
    </row>
    <row r="335" spans="1:65" s="14" customFormat="1" ht="32.450000000000003" customHeight="1" x14ac:dyDescent="0.2">
      <c r="A335" s="10"/>
      <c r="B335" s="106"/>
      <c r="C335" s="107" t="s">
        <v>440</v>
      </c>
      <c r="D335" s="107" t="s">
        <v>89</v>
      </c>
      <c r="E335" s="108" t="s">
        <v>441</v>
      </c>
      <c r="F335" s="109" t="s">
        <v>442</v>
      </c>
      <c r="G335" s="110" t="s">
        <v>149</v>
      </c>
      <c r="H335" s="111">
        <v>186.65600000000001</v>
      </c>
      <c r="I335" s="112"/>
      <c r="J335" s="113">
        <f>ROUND(I335*H335,2)</f>
        <v>0</v>
      </c>
      <c r="K335" s="109" t="s">
        <v>93</v>
      </c>
      <c r="L335" s="11"/>
      <c r="M335" s="114" t="s">
        <v>10</v>
      </c>
      <c r="N335" s="115" t="s">
        <v>27</v>
      </c>
      <c r="O335" s="116"/>
      <c r="P335" s="117">
        <f>O335*H335</f>
        <v>0</v>
      </c>
      <c r="Q335" s="117">
        <v>7.3499999999999998E-3</v>
      </c>
      <c r="R335" s="117">
        <f>Q335*H335</f>
        <v>1.3719216000000001</v>
      </c>
      <c r="S335" s="117">
        <v>0</v>
      </c>
      <c r="T335" s="118">
        <f>S335*H335</f>
        <v>0</v>
      </c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R335" s="119" t="s">
        <v>94</v>
      </c>
      <c r="AT335" s="119" t="s">
        <v>89</v>
      </c>
      <c r="AU335" s="119" t="s">
        <v>2</v>
      </c>
      <c r="AY335" s="2" t="s">
        <v>87</v>
      </c>
      <c r="BE335" s="120">
        <f>IF(N335="základní",J335,0)</f>
        <v>0</v>
      </c>
      <c r="BF335" s="120">
        <f>IF(N335="snížená",J335,0)</f>
        <v>0</v>
      </c>
      <c r="BG335" s="120">
        <f>IF(N335="zákl. přenesená",J335,0)</f>
        <v>0</v>
      </c>
      <c r="BH335" s="120">
        <f>IF(N335="sníž. přenesená",J335,0)</f>
        <v>0</v>
      </c>
      <c r="BI335" s="120">
        <f>IF(N335="nulová",J335,0)</f>
        <v>0</v>
      </c>
      <c r="BJ335" s="2" t="s">
        <v>85</v>
      </c>
      <c r="BK335" s="120">
        <f>ROUND(I335*H335,2)</f>
        <v>0</v>
      </c>
      <c r="BL335" s="2" t="s">
        <v>94</v>
      </c>
      <c r="BM335" s="119" t="s">
        <v>443</v>
      </c>
    </row>
    <row r="336" spans="1:65" s="121" customFormat="1" ht="22.5" x14ac:dyDescent="0.2">
      <c r="B336" s="122"/>
      <c r="D336" s="123" t="s">
        <v>96</v>
      </c>
      <c r="E336" s="124" t="s">
        <v>10</v>
      </c>
      <c r="F336" s="125" t="s">
        <v>444</v>
      </c>
      <c r="H336" s="126">
        <v>186.65600000000001</v>
      </c>
      <c r="I336" s="127"/>
      <c r="L336" s="122"/>
      <c r="M336" s="128"/>
      <c r="N336" s="129"/>
      <c r="O336" s="129"/>
      <c r="P336" s="129"/>
      <c r="Q336" s="129"/>
      <c r="R336" s="129"/>
      <c r="S336" s="129"/>
      <c r="T336" s="130"/>
      <c r="AT336" s="124" t="s">
        <v>96</v>
      </c>
      <c r="AU336" s="124" t="s">
        <v>2</v>
      </c>
      <c r="AV336" s="121" t="s">
        <v>2</v>
      </c>
      <c r="AW336" s="121" t="s">
        <v>98</v>
      </c>
      <c r="AX336" s="121" t="s">
        <v>85</v>
      </c>
      <c r="AY336" s="124" t="s">
        <v>87</v>
      </c>
    </row>
    <row r="337" spans="1:65" s="14" customFormat="1" ht="43.15" customHeight="1" x14ac:dyDescent="0.2">
      <c r="A337" s="10"/>
      <c r="B337" s="106"/>
      <c r="C337" s="107" t="s">
        <v>445</v>
      </c>
      <c r="D337" s="107" t="s">
        <v>89</v>
      </c>
      <c r="E337" s="108" t="s">
        <v>446</v>
      </c>
      <c r="F337" s="109" t="s">
        <v>447</v>
      </c>
      <c r="G337" s="110" t="s">
        <v>166</v>
      </c>
      <c r="H337" s="111">
        <v>74.52</v>
      </c>
      <c r="I337" s="112"/>
      <c r="J337" s="113">
        <f>ROUND(I337*H337,2)</f>
        <v>0</v>
      </c>
      <c r="K337" s="109" t="s">
        <v>93</v>
      </c>
      <c r="L337" s="11"/>
      <c r="M337" s="114" t="s">
        <v>10</v>
      </c>
      <c r="N337" s="115" t="s">
        <v>27</v>
      </c>
      <c r="O337" s="116"/>
      <c r="P337" s="117">
        <f>O337*H337</f>
        <v>0</v>
      </c>
      <c r="Q337" s="117">
        <v>0</v>
      </c>
      <c r="R337" s="117">
        <f>Q337*H337</f>
        <v>0</v>
      </c>
      <c r="S337" s="117">
        <v>0</v>
      </c>
      <c r="T337" s="118">
        <f>S337*H337</f>
        <v>0</v>
      </c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R337" s="119" t="s">
        <v>94</v>
      </c>
      <c r="AT337" s="119" t="s">
        <v>89</v>
      </c>
      <c r="AU337" s="119" t="s">
        <v>2</v>
      </c>
      <c r="AY337" s="2" t="s">
        <v>87</v>
      </c>
      <c r="BE337" s="120">
        <f>IF(N337="základní",J337,0)</f>
        <v>0</v>
      </c>
      <c r="BF337" s="120">
        <f>IF(N337="snížená",J337,0)</f>
        <v>0</v>
      </c>
      <c r="BG337" s="120">
        <f>IF(N337="zákl. přenesená",J337,0)</f>
        <v>0</v>
      </c>
      <c r="BH337" s="120">
        <f>IF(N337="sníž. přenesená",J337,0)</f>
        <v>0</v>
      </c>
      <c r="BI337" s="120">
        <f>IF(N337="nulová",J337,0)</f>
        <v>0</v>
      </c>
      <c r="BJ337" s="2" t="s">
        <v>85</v>
      </c>
      <c r="BK337" s="120">
        <f>ROUND(I337*H337,2)</f>
        <v>0</v>
      </c>
      <c r="BL337" s="2" t="s">
        <v>94</v>
      </c>
      <c r="BM337" s="119" t="s">
        <v>448</v>
      </c>
    </row>
    <row r="338" spans="1:65" s="121" customFormat="1" x14ac:dyDescent="0.2">
      <c r="B338" s="122"/>
      <c r="D338" s="123" t="s">
        <v>96</v>
      </c>
      <c r="E338" s="124" t="s">
        <v>10</v>
      </c>
      <c r="F338" s="125" t="s">
        <v>449</v>
      </c>
      <c r="H338" s="126">
        <v>74.52</v>
      </c>
      <c r="I338" s="127"/>
      <c r="L338" s="122"/>
      <c r="M338" s="128"/>
      <c r="N338" s="129"/>
      <c r="O338" s="129"/>
      <c r="P338" s="129"/>
      <c r="Q338" s="129"/>
      <c r="R338" s="129"/>
      <c r="S338" s="129"/>
      <c r="T338" s="130"/>
      <c r="AT338" s="124" t="s">
        <v>96</v>
      </c>
      <c r="AU338" s="124" t="s">
        <v>2</v>
      </c>
      <c r="AV338" s="121" t="s">
        <v>2</v>
      </c>
      <c r="AW338" s="121" t="s">
        <v>98</v>
      </c>
      <c r="AX338" s="121" t="s">
        <v>85</v>
      </c>
      <c r="AY338" s="124" t="s">
        <v>87</v>
      </c>
    </row>
    <row r="339" spans="1:65" s="14" customFormat="1" ht="21.6" customHeight="1" x14ac:dyDescent="0.2">
      <c r="A339" s="10"/>
      <c r="B339" s="106"/>
      <c r="C339" s="148" t="s">
        <v>450</v>
      </c>
      <c r="D339" s="148" t="s">
        <v>153</v>
      </c>
      <c r="E339" s="149" t="s">
        <v>451</v>
      </c>
      <c r="F339" s="150" t="s">
        <v>452</v>
      </c>
      <c r="G339" s="151" t="s">
        <v>166</v>
      </c>
      <c r="H339" s="152">
        <v>81.971999999999994</v>
      </c>
      <c r="I339" s="153"/>
      <c r="J339" s="154">
        <f>ROUND(I339*H339,2)</f>
        <v>0</v>
      </c>
      <c r="K339" s="150" t="s">
        <v>93</v>
      </c>
      <c r="L339" s="155"/>
      <c r="M339" s="156" t="s">
        <v>10</v>
      </c>
      <c r="N339" s="157" t="s">
        <v>27</v>
      </c>
      <c r="O339" s="116"/>
      <c r="P339" s="117">
        <f>O339*H339</f>
        <v>0</v>
      </c>
      <c r="Q339" s="117">
        <v>3.0000000000000001E-5</v>
      </c>
      <c r="R339" s="117">
        <f>Q339*H339</f>
        <v>2.4591599999999997E-3</v>
      </c>
      <c r="S339" s="117">
        <v>0</v>
      </c>
      <c r="T339" s="118">
        <f>S339*H339</f>
        <v>0</v>
      </c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R339" s="119" t="s">
        <v>136</v>
      </c>
      <c r="AT339" s="119" t="s">
        <v>153</v>
      </c>
      <c r="AU339" s="119" t="s">
        <v>2</v>
      </c>
      <c r="AY339" s="2" t="s">
        <v>87</v>
      </c>
      <c r="BE339" s="120">
        <f>IF(N339="základní",J339,0)</f>
        <v>0</v>
      </c>
      <c r="BF339" s="120">
        <f>IF(N339="snížená",J339,0)</f>
        <v>0</v>
      </c>
      <c r="BG339" s="120">
        <f>IF(N339="zákl. přenesená",J339,0)</f>
        <v>0</v>
      </c>
      <c r="BH339" s="120">
        <f>IF(N339="sníž. přenesená",J339,0)</f>
        <v>0</v>
      </c>
      <c r="BI339" s="120">
        <f>IF(N339="nulová",J339,0)</f>
        <v>0</v>
      </c>
      <c r="BJ339" s="2" t="s">
        <v>85</v>
      </c>
      <c r="BK339" s="120">
        <f>ROUND(I339*H339,2)</f>
        <v>0</v>
      </c>
      <c r="BL339" s="2" t="s">
        <v>94</v>
      </c>
      <c r="BM339" s="119" t="s">
        <v>453</v>
      </c>
    </row>
    <row r="340" spans="1:65" s="121" customFormat="1" x14ac:dyDescent="0.2">
      <c r="B340" s="122"/>
      <c r="D340" s="123" t="s">
        <v>96</v>
      </c>
      <c r="E340" s="124" t="s">
        <v>10</v>
      </c>
      <c r="F340" s="125" t="s">
        <v>454</v>
      </c>
      <c r="H340" s="126">
        <v>81.971999999999994</v>
      </c>
      <c r="I340" s="127"/>
      <c r="L340" s="122"/>
      <c r="M340" s="128"/>
      <c r="N340" s="129"/>
      <c r="O340" s="129"/>
      <c r="P340" s="129"/>
      <c r="Q340" s="129"/>
      <c r="R340" s="129"/>
      <c r="S340" s="129"/>
      <c r="T340" s="130"/>
      <c r="AT340" s="124" t="s">
        <v>96</v>
      </c>
      <c r="AU340" s="124" t="s">
        <v>2</v>
      </c>
      <c r="AV340" s="121" t="s">
        <v>2</v>
      </c>
      <c r="AW340" s="121" t="s">
        <v>98</v>
      </c>
      <c r="AX340" s="121" t="s">
        <v>85</v>
      </c>
      <c r="AY340" s="124" t="s">
        <v>87</v>
      </c>
    </row>
    <row r="341" spans="1:65" s="14" customFormat="1" ht="54" customHeight="1" x14ac:dyDescent="0.2">
      <c r="A341" s="10"/>
      <c r="B341" s="106"/>
      <c r="C341" s="107" t="s">
        <v>455</v>
      </c>
      <c r="D341" s="107" t="s">
        <v>89</v>
      </c>
      <c r="E341" s="108" t="s">
        <v>456</v>
      </c>
      <c r="F341" s="109" t="s">
        <v>457</v>
      </c>
      <c r="G341" s="110" t="s">
        <v>166</v>
      </c>
      <c r="H341" s="111">
        <v>76.8</v>
      </c>
      <c r="I341" s="112"/>
      <c r="J341" s="113">
        <f>ROUND(I341*H341,2)</f>
        <v>0</v>
      </c>
      <c r="K341" s="109" t="s">
        <v>93</v>
      </c>
      <c r="L341" s="11"/>
      <c r="M341" s="114" t="s">
        <v>10</v>
      </c>
      <c r="N341" s="115" t="s">
        <v>27</v>
      </c>
      <c r="O341" s="116"/>
      <c r="P341" s="117">
        <f>O341*H341</f>
        <v>0</v>
      </c>
      <c r="Q341" s="117">
        <v>0</v>
      </c>
      <c r="R341" s="117">
        <f>Q341*H341</f>
        <v>0</v>
      </c>
      <c r="S341" s="117">
        <v>0</v>
      </c>
      <c r="T341" s="118">
        <f>S341*H341</f>
        <v>0</v>
      </c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R341" s="119" t="s">
        <v>94</v>
      </c>
      <c r="AT341" s="119" t="s">
        <v>89</v>
      </c>
      <c r="AU341" s="119" t="s">
        <v>2</v>
      </c>
      <c r="AY341" s="2" t="s">
        <v>87</v>
      </c>
      <c r="BE341" s="120">
        <f>IF(N341="základní",J341,0)</f>
        <v>0</v>
      </c>
      <c r="BF341" s="120">
        <f>IF(N341="snížená",J341,0)</f>
        <v>0</v>
      </c>
      <c r="BG341" s="120">
        <f>IF(N341="zákl. přenesená",J341,0)</f>
        <v>0</v>
      </c>
      <c r="BH341" s="120">
        <f>IF(N341="sníž. přenesená",J341,0)</f>
        <v>0</v>
      </c>
      <c r="BI341" s="120">
        <f>IF(N341="nulová",J341,0)</f>
        <v>0</v>
      </c>
      <c r="BJ341" s="2" t="s">
        <v>85</v>
      </c>
      <c r="BK341" s="120">
        <f>ROUND(I341*H341,2)</f>
        <v>0</v>
      </c>
      <c r="BL341" s="2" t="s">
        <v>94</v>
      </c>
      <c r="BM341" s="119" t="s">
        <v>458</v>
      </c>
    </row>
    <row r="342" spans="1:65" s="121" customFormat="1" x14ac:dyDescent="0.2">
      <c r="B342" s="122"/>
      <c r="D342" s="123" t="s">
        <v>96</v>
      </c>
      <c r="E342" s="124" t="s">
        <v>10</v>
      </c>
      <c r="F342" s="125" t="s">
        <v>459</v>
      </c>
      <c r="H342" s="126">
        <v>76.8</v>
      </c>
      <c r="I342" s="127"/>
      <c r="L342" s="122"/>
      <c r="M342" s="128"/>
      <c r="N342" s="129"/>
      <c r="O342" s="129"/>
      <c r="P342" s="129"/>
      <c r="Q342" s="129"/>
      <c r="R342" s="129"/>
      <c r="S342" s="129"/>
      <c r="T342" s="130"/>
      <c r="AT342" s="124" t="s">
        <v>96</v>
      </c>
      <c r="AU342" s="124" t="s">
        <v>2</v>
      </c>
      <c r="AV342" s="121" t="s">
        <v>2</v>
      </c>
      <c r="AW342" s="121" t="s">
        <v>98</v>
      </c>
      <c r="AX342" s="121" t="s">
        <v>85</v>
      </c>
      <c r="AY342" s="124" t="s">
        <v>87</v>
      </c>
    </row>
    <row r="343" spans="1:65" s="14" customFormat="1" ht="21.6" customHeight="1" x14ac:dyDescent="0.2">
      <c r="A343" s="10"/>
      <c r="B343" s="106"/>
      <c r="C343" s="148" t="s">
        <v>460</v>
      </c>
      <c r="D343" s="148" t="s">
        <v>153</v>
      </c>
      <c r="E343" s="149" t="s">
        <v>461</v>
      </c>
      <c r="F343" s="150" t="s">
        <v>462</v>
      </c>
      <c r="G343" s="151" t="s">
        <v>166</v>
      </c>
      <c r="H343" s="152">
        <v>84.48</v>
      </c>
      <c r="I343" s="153"/>
      <c r="J343" s="154">
        <f>ROUND(I343*H343,2)</f>
        <v>0</v>
      </c>
      <c r="K343" s="150" t="s">
        <v>93</v>
      </c>
      <c r="L343" s="155"/>
      <c r="M343" s="156" t="s">
        <v>10</v>
      </c>
      <c r="N343" s="157" t="s">
        <v>27</v>
      </c>
      <c r="O343" s="116"/>
      <c r="P343" s="117">
        <f>O343*H343</f>
        <v>0</v>
      </c>
      <c r="Q343" s="117">
        <v>4.0000000000000003E-5</v>
      </c>
      <c r="R343" s="117">
        <f>Q343*H343</f>
        <v>3.3792000000000006E-3</v>
      </c>
      <c r="S343" s="117">
        <v>0</v>
      </c>
      <c r="T343" s="118">
        <f>S343*H343</f>
        <v>0</v>
      </c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R343" s="119" t="s">
        <v>136</v>
      </c>
      <c r="AT343" s="119" t="s">
        <v>153</v>
      </c>
      <c r="AU343" s="119" t="s">
        <v>2</v>
      </c>
      <c r="AY343" s="2" t="s">
        <v>87</v>
      </c>
      <c r="BE343" s="120">
        <f>IF(N343="základní",J343,0)</f>
        <v>0</v>
      </c>
      <c r="BF343" s="120">
        <f>IF(N343="snížená",J343,0)</f>
        <v>0</v>
      </c>
      <c r="BG343" s="120">
        <f>IF(N343="zákl. přenesená",J343,0)</f>
        <v>0</v>
      </c>
      <c r="BH343" s="120">
        <f>IF(N343="sníž. přenesená",J343,0)</f>
        <v>0</v>
      </c>
      <c r="BI343" s="120">
        <f>IF(N343="nulová",J343,0)</f>
        <v>0</v>
      </c>
      <c r="BJ343" s="2" t="s">
        <v>85</v>
      </c>
      <c r="BK343" s="120">
        <f>ROUND(I343*H343,2)</f>
        <v>0</v>
      </c>
      <c r="BL343" s="2" t="s">
        <v>94</v>
      </c>
      <c r="BM343" s="119" t="s">
        <v>463</v>
      </c>
    </row>
    <row r="344" spans="1:65" s="121" customFormat="1" x14ac:dyDescent="0.2">
      <c r="B344" s="122"/>
      <c r="D344" s="123" t="s">
        <v>96</v>
      </c>
      <c r="E344" s="124" t="s">
        <v>10</v>
      </c>
      <c r="F344" s="125" t="s">
        <v>464</v>
      </c>
      <c r="H344" s="126">
        <v>84.48</v>
      </c>
      <c r="I344" s="127"/>
      <c r="L344" s="122"/>
      <c r="M344" s="128"/>
      <c r="N344" s="129"/>
      <c r="O344" s="129"/>
      <c r="P344" s="129"/>
      <c r="Q344" s="129"/>
      <c r="R344" s="129"/>
      <c r="S344" s="129"/>
      <c r="T344" s="130"/>
      <c r="AT344" s="124" t="s">
        <v>96</v>
      </c>
      <c r="AU344" s="124" t="s">
        <v>2</v>
      </c>
      <c r="AV344" s="121" t="s">
        <v>2</v>
      </c>
      <c r="AW344" s="121" t="s">
        <v>98</v>
      </c>
      <c r="AX344" s="121" t="s">
        <v>85</v>
      </c>
      <c r="AY344" s="124" t="s">
        <v>87</v>
      </c>
    </row>
    <row r="345" spans="1:65" s="14" customFormat="1" ht="43.15" customHeight="1" x14ac:dyDescent="0.2">
      <c r="A345" s="10"/>
      <c r="B345" s="106"/>
      <c r="C345" s="107" t="s">
        <v>465</v>
      </c>
      <c r="D345" s="107" t="s">
        <v>89</v>
      </c>
      <c r="E345" s="108" t="s">
        <v>466</v>
      </c>
      <c r="F345" s="109" t="s">
        <v>467</v>
      </c>
      <c r="G345" s="110" t="s">
        <v>149</v>
      </c>
      <c r="H345" s="111">
        <v>20.648</v>
      </c>
      <c r="I345" s="112"/>
      <c r="J345" s="113">
        <f>ROUND(I345*H345,2)</f>
        <v>0</v>
      </c>
      <c r="K345" s="109" t="s">
        <v>93</v>
      </c>
      <c r="L345" s="11"/>
      <c r="M345" s="114" t="s">
        <v>10</v>
      </c>
      <c r="N345" s="115" t="s">
        <v>27</v>
      </c>
      <c r="O345" s="116"/>
      <c r="P345" s="117">
        <f>O345*H345</f>
        <v>0</v>
      </c>
      <c r="Q345" s="117">
        <v>8.3499999999999998E-3</v>
      </c>
      <c r="R345" s="117">
        <f>Q345*H345</f>
        <v>0.1724108</v>
      </c>
      <c r="S345" s="117">
        <v>0</v>
      </c>
      <c r="T345" s="118">
        <f>S345*H345</f>
        <v>0</v>
      </c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R345" s="119" t="s">
        <v>94</v>
      </c>
      <c r="AT345" s="119" t="s">
        <v>89</v>
      </c>
      <c r="AU345" s="119" t="s">
        <v>2</v>
      </c>
      <c r="AY345" s="2" t="s">
        <v>87</v>
      </c>
      <c r="BE345" s="120">
        <f>IF(N345="základní",J345,0)</f>
        <v>0</v>
      </c>
      <c r="BF345" s="120">
        <f>IF(N345="snížená",J345,0)</f>
        <v>0</v>
      </c>
      <c r="BG345" s="120">
        <f>IF(N345="zákl. přenesená",J345,0)</f>
        <v>0</v>
      </c>
      <c r="BH345" s="120">
        <f>IF(N345="sníž. přenesená",J345,0)</f>
        <v>0</v>
      </c>
      <c r="BI345" s="120">
        <f>IF(N345="nulová",J345,0)</f>
        <v>0</v>
      </c>
      <c r="BJ345" s="2" t="s">
        <v>85</v>
      </c>
      <c r="BK345" s="120">
        <f>ROUND(I345*H345,2)</f>
        <v>0</v>
      </c>
      <c r="BL345" s="2" t="s">
        <v>94</v>
      </c>
      <c r="BM345" s="119" t="s">
        <v>468</v>
      </c>
    </row>
    <row r="346" spans="1:65" s="121" customFormat="1" x14ac:dyDescent="0.2">
      <c r="B346" s="122"/>
      <c r="D346" s="123" t="s">
        <v>96</v>
      </c>
      <c r="E346" s="124" t="s">
        <v>10</v>
      </c>
      <c r="F346" s="125" t="s">
        <v>469</v>
      </c>
      <c r="H346" s="126">
        <v>20.648</v>
      </c>
      <c r="I346" s="127"/>
      <c r="L346" s="122"/>
      <c r="M346" s="128"/>
      <c r="N346" s="129"/>
      <c r="O346" s="129"/>
      <c r="P346" s="129"/>
      <c r="Q346" s="129"/>
      <c r="R346" s="129"/>
      <c r="S346" s="129"/>
      <c r="T346" s="130"/>
      <c r="AT346" s="124" t="s">
        <v>96</v>
      </c>
      <c r="AU346" s="124" t="s">
        <v>2</v>
      </c>
      <c r="AV346" s="121" t="s">
        <v>2</v>
      </c>
      <c r="AW346" s="121" t="s">
        <v>98</v>
      </c>
      <c r="AX346" s="121" t="s">
        <v>85</v>
      </c>
      <c r="AY346" s="124" t="s">
        <v>87</v>
      </c>
    </row>
    <row r="347" spans="1:65" s="14" customFormat="1" ht="21.6" customHeight="1" x14ac:dyDescent="0.2">
      <c r="A347" s="10"/>
      <c r="B347" s="106"/>
      <c r="C347" s="148" t="s">
        <v>470</v>
      </c>
      <c r="D347" s="148" t="s">
        <v>153</v>
      </c>
      <c r="E347" s="149" t="s">
        <v>471</v>
      </c>
      <c r="F347" s="150" t="s">
        <v>472</v>
      </c>
      <c r="G347" s="151" t="s">
        <v>92</v>
      </c>
      <c r="H347" s="152">
        <v>2.2709999999999999</v>
      </c>
      <c r="I347" s="153"/>
      <c r="J347" s="154">
        <f>ROUND(I347*H347,2)</f>
        <v>0</v>
      </c>
      <c r="K347" s="150" t="s">
        <v>93</v>
      </c>
      <c r="L347" s="155"/>
      <c r="M347" s="156" t="s">
        <v>10</v>
      </c>
      <c r="N347" s="157" t="s">
        <v>27</v>
      </c>
      <c r="O347" s="116"/>
      <c r="P347" s="117">
        <f>O347*H347</f>
        <v>0</v>
      </c>
      <c r="Q347" s="117">
        <v>3.2000000000000001E-2</v>
      </c>
      <c r="R347" s="117">
        <f>Q347*H347</f>
        <v>7.2672E-2</v>
      </c>
      <c r="S347" s="117">
        <v>0</v>
      </c>
      <c r="T347" s="118">
        <f>S347*H347</f>
        <v>0</v>
      </c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R347" s="119" t="s">
        <v>136</v>
      </c>
      <c r="AT347" s="119" t="s">
        <v>153</v>
      </c>
      <c r="AU347" s="119" t="s">
        <v>2</v>
      </c>
      <c r="AY347" s="2" t="s">
        <v>87</v>
      </c>
      <c r="BE347" s="120">
        <f>IF(N347="základní",J347,0)</f>
        <v>0</v>
      </c>
      <c r="BF347" s="120">
        <f>IF(N347="snížená",J347,0)</f>
        <v>0</v>
      </c>
      <c r="BG347" s="120">
        <f>IF(N347="zákl. přenesená",J347,0)</f>
        <v>0</v>
      </c>
      <c r="BH347" s="120">
        <f>IF(N347="sníž. přenesená",J347,0)</f>
        <v>0</v>
      </c>
      <c r="BI347" s="120">
        <f>IF(N347="nulová",J347,0)</f>
        <v>0</v>
      </c>
      <c r="BJ347" s="2" t="s">
        <v>85</v>
      </c>
      <c r="BK347" s="120">
        <f>ROUND(I347*H347,2)</f>
        <v>0</v>
      </c>
      <c r="BL347" s="2" t="s">
        <v>94</v>
      </c>
      <c r="BM347" s="119" t="s">
        <v>473</v>
      </c>
    </row>
    <row r="348" spans="1:65" s="121" customFormat="1" ht="22.5" x14ac:dyDescent="0.2">
      <c r="B348" s="122"/>
      <c r="D348" s="123" t="s">
        <v>96</v>
      </c>
      <c r="E348" s="124" t="s">
        <v>10</v>
      </c>
      <c r="F348" s="125" t="s">
        <v>474</v>
      </c>
      <c r="H348" s="126">
        <v>2.2709999999999999</v>
      </c>
      <c r="I348" s="127"/>
      <c r="L348" s="122"/>
      <c r="M348" s="128"/>
      <c r="N348" s="129"/>
      <c r="O348" s="129"/>
      <c r="P348" s="129"/>
      <c r="Q348" s="129"/>
      <c r="R348" s="129"/>
      <c r="S348" s="129"/>
      <c r="T348" s="130"/>
      <c r="AT348" s="124" t="s">
        <v>96</v>
      </c>
      <c r="AU348" s="124" t="s">
        <v>2</v>
      </c>
      <c r="AV348" s="121" t="s">
        <v>2</v>
      </c>
      <c r="AW348" s="121" t="s">
        <v>98</v>
      </c>
      <c r="AX348" s="121" t="s">
        <v>85</v>
      </c>
      <c r="AY348" s="124" t="s">
        <v>87</v>
      </c>
    </row>
    <row r="349" spans="1:65" s="14" customFormat="1" ht="43.15" customHeight="1" x14ac:dyDescent="0.2">
      <c r="A349" s="10"/>
      <c r="B349" s="106"/>
      <c r="C349" s="107" t="s">
        <v>475</v>
      </c>
      <c r="D349" s="107" t="s">
        <v>89</v>
      </c>
      <c r="E349" s="108" t="s">
        <v>476</v>
      </c>
      <c r="F349" s="109" t="s">
        <v>477</v>
      </c>
      <c r="G349" s="110" t="s">
        <v>149</v>
      </c>
      <c r="H349" s="111">
        <v>167.708</v>
      </c>
      <c r="I349" s="112"/>
      <c r="J349" s="113">
        <f>ROUND(I349*H349,2)</f>
        <v>0</v>
      </c>
      <c r="K349" s="109" t="s">
        <v>93</v>
      </c>
      <c r="L349" s="11"/>
      <c r="M349" s="114" t="s">
        <v>10</v>
      </c>
      <c r="N349" s="115" t="s">
        <v>27</v>
      </c>
      <c r="O349" s="116"/>
      <c r="P349" s="117">
        <f>O349*H349</f>
        <v>0</v>
      </c>
      <c r="Q349" s="117">
        <v>8.5199999999999998E-3</v>
      </c>
      <c r="R349" s="117">
        <f>Q349*H349</f>
        <v>1.4288721600000001</v>
      </c>
      <c r="S349" s="117">
        <v>0</v>
      </c>
      <c r="T349" s="118">
        <f>S349*H349</f>
        <v>0</v>
      </c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R349" s="119" t="s">
        <v>94</v>
      </c>
      <c r="AT349" s="119" t="s">
        <v>89</v>
      </c>
      <c r="AU349" s="119" t="s">
        <v>2</v>
      </c>
      <c r="AY349" s="2" t="s">
        <v>87</v>
      </c>
      <c r="BE349" s="120">
        <f>IF(N349="základní",J349,0)</f>
        <v>0</v>
      </c>
      <c r="BF349" s="120">
        <f>IF(N349="snížená",J349,0)</f>
        <v>0</v>
      </c>
      <c r="BG349" s="120">
        <f>IF(N349="zákl. přenesená",J349,0)</f>
        <v>0</v>
      </c>
      <c r="BH349" s="120">
        <f>IF(N349="sníž. přenesená",J349,0)</f>
        <v>0</v>
      </c>
      <c r="BI349" s="120">
        <f>IF(N349="nulová",J349,0)</f>
        <v>0</v>
      </c>
      <c r="BJ349" s="2" t="s">
        <v>85</v>
      </c>
      <c r="BK349" s="120">
        <f>ROUND(I349*H349,2)</f>
        <v>0</v>
      </c>
      <c r="BL349" s="2" t="s">
        <v>94</v>
      </c>
      <c r="BM349" s="119" t="s">
        <v>478</v>
      </c>
    </row>
    <row r="350" spans="1:65" s="121" customFormat="1" x14ac:dyDescent="0.2">
      <c r="B350" s="122"/>
      <c r="D350" s="123" t="s">
        <v>96</v>
      </c>
      <c r="E350" s="124" t="s">
        <v>10</v>
      </c>
      <c r="F350" s="125" t="s">
        <v>479</v>
      </c>
      <c r="H350" s="126">
        <v>167.708</v>
      </c>
      <c r="I350" s="127"/>
      <c r="L350" s="122"/>
      <c r="M350" s="128"/>
      <c r="N350" s="129"/>
      <c r="O350" s="129"/>
      <c r="P350" s="129"/>
      <c r="Q350" s="129"/>
      <c r="R350" s="129"/>
      <c r="S350" s="129"/>
      <c r="T350" s="130"/>
      <c r="AT350" s="124" t="s">
        <v>96</v>
      </c>
      <c r="AU350" s="124" t="s">
        <v>2</v>
      </c>
      <c r="AV350" s="121" t="s">
        <v>2</v>
      </c>
      <c r="AW350" s="121" t="s">
        <v>98</v>
      </c>
      <c r="AX350" s="121" t="s">
        <v>85</v>
      </c>
      <c r="AY350" s="124" t="s">
        <v>87</v>
      </c>
    </row>
    <row r="351" spans="1:65" s="14" customFormat="1" ht="14.45" customHeight="1" x14ac:dyDescent="0.2">
      <c r="A351" s="10"/>
      <c r="B351" s="106"/>
      <c r="C351" s="148" t="s">
        <v>480</v>
      </c>
      <c r="D351" s="148" t="s">
        <v>153</v>
      </c>
      <c r="E351" s="149" t="s">
        <v>481</v>
      </c>
      <c r="F351" s="150" t="s">
        <v>482</v>
      </c>
      <c r="G351" s="151" t="s">
        <v>149</v>
      </c>
      <c r="H351" s="152">
        <v>184.47900000000001</v>
      </c>
      <c r="I351" s="153"/>
      <c r="J351" s="154">
        <f>ROUND(I351*H351,2)</f>
        <v>0</v>
      </c>
      <c r="K351" s="150" t="s">
        <v>93</v>
      </c>
      <c r="L351" s="155"/>
      <c r="M351" s="156" t="s">
        <v>10</v>
      </c>
      <c r="N351" s="157" t="s">
        <v>27</v>
      </c>
      <c r="O351" s="116"/>
      <c r="P351" s="117">
        <f>O351*H351</f>
        <v>0</v>
      </c>
      <c r="Q351" s="117">
        <v>1.6999999999999999E-3</v>
      </c>
      <c r="R351" s="117">
        <f>Q351*H351</f>
        <v>0.31361430000000001</v>
      </c>
      <c r="S351" s="117">
        <v>0</v>
      </c>
      <c r="T351" s="118">
        <f>S351*H351</f>
        <v>0</v>
      </c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R351" s="119" t="s">
        <v>136</v>
      </c>
      <c r="AT351" s="119" t="s">
        <v>153</v>
      </c>
      <c r="AU351" s="119" t="s">
        <v>2</v>
      </c>
      <c r="AY351" s="2" t="s">
        <v>87</v>
      </c>
      <c r="BE351" s="120">
        <f>IF(N351="základní",J351,0)</f>
        <v>0</v>
      </c>
      <c r="BF351" s="120">
        <f>IF(N351="snížená",J351,0)</f>
        <v>0</v>
      </c>
      <c r="BG351" s="120">
        <f>IF(N351="zákl. přenesená",J351,0)</f>
        <v>0</v>
      </c>
      <c r="BH351" s="120">
        <f>IF(N351="sníž. přenesená",J351,0)</f>
        <v>0</v>
      </c>
      <c r="BI351" s="120">
        <f>IF(N351="nulová",J351,0)</f>
        <v>0</v>
      </c>
      <c r="BJ351" s="2" t="s">
        <v>85</v>
      </c>
      <c r="BK351" s="120">
        <f>ROUND(I351*H351,2)</f>
        <v>0</v>
      </c>
      <c r="BL351" s="2" t="s">
        <v>94</v>
      </c>
      <c r="BM351" s="119" t="s">
        <v>483</v>
      </c>
    </row>
    <row r="352" spans="1:65" s="121" customFormat="1" x14ac:dyDescent="0.2">
      <c r="B352" s="122"/>
      <c r="D352" s="123" t="s">
        <v>96</v>
      </c>
      <c r="E352" s="124" t="s">
        <v>10</v>
      </c>
      <c r="F352" s="125" t="s">
        <v>484</v>
      </c>
      <c r="H352" s="126">
        <v>184.47900000000001</v>
      </c>
      <c r="I352" s="127"/>
      <c r="L352" s="122"/>
      <c r="M352" s="128"/>
      <c r="N352" s="129"/>
      <c r="O352" s="129"/>
      <c r="P352" s="129"/>
      <c r="Q352" s="129"/>
      <c r="R352" s="129"/>
      <c r="S352" s="129"/>
      <c r="T352" s="130"/>
      <c r="AT352" s="124" t="s">
        <v>96</v>
      </c>
      <c r="AU352" s="124" t="s">
        <v>2</v>
      </c>
      <c r="AV352" s="121" t="s">
        <v>2</v>
      </c>
      <c r="AW352" s="121" t="s">
        <v>98</v>
      </c>
      <c r="AX352" s="121" t="s">
        <v>85</v>
      </c>
      <c r="AY352" s="124" t="s">
        <v>87</v>
      </c>
    </row>
    <row r="353" spans="1:65" s="14" customFormat="1" ht="43.15" customHeight="1" x14ac:dyDescent="0.2">
      <c r="A353" s="10"/>
      <c r="B353" s="106"/>
      <c r="C353" s="107" t="s">
        <v>485</v>
      </c>
      <c r="D353" s="107" t="s">
        <v>89</v>
      </c>
      <c r="E353" s="108" t="s">
        <v>486</v>
      </c>
      <c r="F353" s="109" t="s">
        <v>487</v>
      </c>
      <c r="G353" s="110" t="s">
        <v>149</v>
      </c>
      <c r="H353" s="111">
        <v>30.317</v>
      </c>
      <c r="I353" s="112"/>
      <c r="J353" s="113">
        <f>ROUND(I353*H353,2)</f>
        <v>0</v>
      </c>
      <c r="K353" s="109" t="s">
        <v>93</v>
      </c>
      <c r="L353" s="11"/>
      <c r="M353" s="114" t="s">
        <v>10</v>
      </c>
      <c r="N353" s="115" t="s">
        <v>27</v>
      </c>
      <c r="O353" s="116"/>
      <c r="P353" s="117">
        <f>O353*H353</f>
        <v>0</v>
      </c>
      <c r="Q353" s="117">
        <v>6.5799999999999999E-3</v>
      </c>
      <c r="R353" s="117">
        <f>Q353*H353</f>
        <v>0.19948585999999999</v>
      </c>
      <c r="S353" s="117">
        <v>0</v>
      </c>
      <c r="T353" s="118">
        <f>S353*H353</f>
        <v>0</v>
      </c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R353" s="119" t="s">
        <v>94</v>
      </c>
      <c r="AT353" s="119" t="s">
        <v>89</v>
      </c>
      <c r="AU353" s="119" t="s">
        <v>2</v>
      </c>
      <c r="AY353" s="2" t="s">
        <v>87</v>
      </c>
      <c r="BE353" s="120">
        <f>IF(N353="základní",J353,0)</f>
        <v>0</v>
      </c>
      <c r="BF353" s="120">
        <f>IF(N353="snížená",J353,0)</f>
        <v>0</v>
      </c>
      <c r="BG353" s="120">
        <f>IF(N353="zákl. přenesená",J353,0)</f>
        <v>0</v>
      </c>
      <c r="BH353" s="120">
        <f>IF(N353="sníž. přenesená",J353,0)</f>
        <v>0</v>
      </c>
      <c r="BI353" s="120">
        <f>IF(N353="nulová",J353,0)</f>
        <v>0</v>
      </c>
      <c r="BJ353" s="2" t="s">
        <v>85</v>
      </c>
      <c r="BK353" s="120">
        <f>ROUND(I353*H353,2)</f>
        <v>0</v>
      </c>
      <c r="BL353" s="2" t="s">
        <v>94</v>
      </c>
      <c r="BM353" s="119" t="s">
        <v>488</v>
      </c>
    </row>
    <row r="354" spans="1:65" s="121" customFormat="1" x14ac:dyDescent="0.2">
      <c r="B354" s="122"/>
      <c r="D354" s="123" t="s">
        <v>96</v>
      </c>
      <c r="E354" s="124" t="s">
        <v>10</v>
      </c>
      <c r="F354" s="125" t="s">
        <v>489</v>
      </c>
      <c r="H354" s="126">
        <v>30.317</v>
      </c>
      <c r="I354" s="127"/>
      <c r="L354" s="122"/>
      <c r="M354" s="128"/>
      <c r="N354" s="129"/>
      <c r="O354" s="129"/>
      <c r="P354" s="129"/>
      <c r="Q354" s="129"/>
      <c r="R354" s="129"/>
      <c r="S354" s="129"/>
      <c r="T354" s="130"/>
      <c r="AT354" s="124" t="s">
        <v>96</v>
      </c>
      <c r="AU354" s="124" t="s">
        <v>2</v>
      </c>
      <c r="AV354" s="121" t="s">
        <v>2</v>
      </c>
      <c r="AW354" s="121" t="s">
        <v>98</v>
      </c>
      <c r="AX354" s="121" t="s">
        <v>85</v>
      </c>
      <c r="AY354" s="124" t="s">
        <v>87</v>
      </c>
    </row>
    <row r="355" spans="1:65" s="14" customFormat="1" ht="14.45" customHeight="1" x14ac:dyDescent="0.2">
      <c r="A355" s="10"/>
      <c r="B355" s="106"/>
      <c r="C355" s="148" t="s">
        <v>490</v>
      </c>
      <c r="D355" s="148" t="s">
        <v>153</v>
      </c>
      <c r="E355" s="149" t="s">
        <v>491</v>
      </c>
      <c r="F355" s="150" t="s">
        <v>492</v>
      </c>
      <c r="G355" s="151" t="s">
        <v>149</v>
      </c>
      <c r="H355" s="152">
        <v>33.348999999999997</v>
      </c>
      <c r="I355" s="153"/>
      <c r="J355" s="154">
        <f>ROUND(I355*H355,2)</f>
        <v>0</v>
      </c>
      <c r="K355" s="150" t="s">
        <v>93</v>
      </c>
      <c r="L355" s="155"/>
      <c r="M355" s="156" t="s">
        <v>10</v>
      </c>
      <c r="N355" s="157" t="s">
        <v>27</v>
      </c>
      <c r="O355" s="116"/>
      <c r="P355" s="117">
        <f>O355*H355</f>
        <v>0</v>
      </c>
      <c r="Q355" s="117">
        <v>8.4999999999999995E-4</v>
      </c>
      <c r="R355" s="117">
        <f>Q355*H355</f>
        <v>2.8346649999999994E-2</v>
      </c>
      <c r="S355" s="117">
        <v>0</v>
      </c>
      <c r="T355" s="118">
        <f>S355*H355</f>
        <v>0</v>
      </c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R355" s="119" t="s">
        <v>136</v>
      </c>
      <c r="AT355" s="119" t="s">
        <v>153</v>
      </c>
      <c r="AU355" s="119" t="s">
        <v>2</v>
      </c>
      <c r="AY355" s="2" t="s">
        <v>87</v>
      </c>
      <c r="BE355" s="120">
        <f>IF(N355="základní",J355,0)</f>
        <v>0</v>
      </c>
      <c r="BF355" s="120">
        <f>IF(N355="snížená",J355,0)</f>
        <v>0</v>
      </c>
      <c r="BG355" s="120">
        <f>IF(N355="zákl. přenesená",J355,0)</f>
        <v>0</v>
      </c>
      <c r="BH355" s="120">
        <f>IF(N355="sníž. přenesená",J355,0)</f>
        <v>0</v>
      </c>
      <c r="BI355" s="120">
        <f>IF(N355="nulová",J355,0)</f>
        <v>0</v>
      </c>
      <c r="BJ355" s="2" t="s">
        <v>85</v>
      </c>
      <c r="BK355" s="120">
        <f>ROUND(I355*H355,2)</f>
        <v>0</v>
      </c>
      <c r="BL355" s="2" t="s">
        <v>94</v>
      </c>
      <c r="BM355" s="119" t="s">
        <v>493</v>
      </c>
    </row>
    <row r="356" spans="1:65" s="121" customFormat="1" x14ac:dyDescent="0.2">
      <c r="B356" s="122"/>
      <c r="D356" s="123" t="s">
        <v>96</v>
      </c>
      <c r="E356" s="124" t="s">
        <v>10</v>
      </c>
      <c r="F356" s="125" t="s">
        <v>494</v>
      </c>
      <c r="H356" s="126">
        <v>33.348999999999997</v>
      </c>
      <c r="I356" s="127"/>
      <c r="L356" s="122"/>
      <c r="M356" s="128"/>
      <c r="N356" s="129"/>
      <c r="O356" s="129"/>
      <c r="P356" s="129"/>
      <c r="Q356" s="129"/>
      <c r="R356" s="129"/>
      <c r="S356" s="129"/>
      <c r="T356" s="130"/>
      <c r="AT356" s="124" t="s">
        <v>96</v>
      </c>
      <c r="AU356" s="124" t="s">
        <v>2</v>
      </c>
      <c r="AV356" s="121" t="s">
        <v>2</v>
      </c>
      <c r="AW356" s="121" t="s">
        <v>98</v>
      </c>
      <c r="AX356" s="121" t="s">
        <v>85</v>
      </c>
      <c r="AY356" s="124" t="s">
        <v>87</v>
      </c>
    </row>
    <row r="357" spans="1:65" s="14" customFormat="1" ht="54" customHeight="1" x14ac:dyDescent="0.2">
      <c r="A357" s="10"/>
      <c r="B357" s="106"/>
      <c r="C357" s="107" t="s">
        <v>495</v>
      </c>
      <c r="D357" s="107" t="s">
        <v>89</v>
      </c>
      <c r="E357" s="108" t="s">
        <v>496</v>
      </c>
      <c r="F357" s="109" t="s">
        <v>497</v>
      </c>
      <c r="G357" s="110" t="s">
        <v>166</v>
      </c>
      <c r="H357" s="111">
        <v>76.8</v>
      </c>
      <c r="I357" s="112"/>
      <c r="J357" s="113">
        <f>ROUND(I357*H357,2)</f>
        <v>0</v>
      </c>
      <c r="K357" s="109" t="s">
        <v>93</v>
      </c>
      <c r="L357" s="11"/>
      <c r="M357" s="114" t="s">
        <v>10</v>
      </c>
      <c r="N357" s="115" t="s">
        <v>27</v>
      </c>
      <c r="O357" s="116"/>
      <c r="P357" s="117">
        <f>O357*H357</f>
        <v>0</v>
      </c>
      <c r="Q357" s="117">
        <v>1.7600000000000001E-3</v>
      </c>
      <c r="R357" s="117">
        <f>Q357*H357</f>
        <v>0.13516800000000001</v>
      </c>
      <c r="S357" s="117">
        <v>0</v>
      </c>
      <c r="T357" s="118">
        <f>S357*H357</f>
        <v>0</v>
      </c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R357" s="119" t="s">
        <v>94</v>
      </c>
      <c r="AT357" s="119" t="s">
        <v>89</v>
      </c>
      <c r="AU357" s="119" t="s">
        <v>2</v>
      </c>
      <c r="AY357" s="2" t="s">
        <v>87</v>
      </c>
      <c r="BE357" s="120">
        <f>IF(N357="základní",J357,0)</f>
        <v>0</v>
      </c>
      <c r="BF357" s="120">
        <f>IF(N357="snížená",J357,0)</f>
        <v>0</v>
      </c>
      <c r="BG357" s="120">
        <f>IF(N357="zákl. přenesená",J357,0)</f>
        <v>0</v>
      </c>
      <c r="BH357" s="120">
        <f>IF(N357="sníž. přenesená",J357,0)</f>
        <v>0</v>
      </c>
      <c r="BI357" s="120">
        <f>IF(N357="nulová",J357,0)</f>
        <v>0</v>
      </c>
      <c r="BJ357" s="2" t="s">
        <v>85</v>
      </c>
      <c r="BK357" s="120">
        <f>ROUND(I357*H357,2)</f>
        <v>0</v>
      </c>
      <c r="BL357" s="2" t="s">
        <v>94</v>
      </c>
      <c r="BM357" s="119" t="s">
        <v>498</v>
      </c>
    </row>
    <row r="358" spans="1:65" s="121" customFormat="1" x14ac:dyDescent="0.2">
      <c r="B358" s="122"/>
      <c r="D358" s="123" t="s">
        <v>96</v>
      </c>
      <c r="E358" s="124" t="s">
        <v>10</v>
      </c>
      <c r="F358" s="125" t="s">
        <v>499</v>
      </c>
      <c r="H358" s="126">
        <v>76.8</v>
      </c>
      <c r="I358" s="127"/>
      <c r="L358" s="122"/>
      <c r="M358" s="128"/>
      <c r="N358" s="129"/>
      <c r="O358" s="129"/>
      <c r="P358" s="129"/>
      <c r="Q358" s="129"/>
      <c r="R358" s="129"/>
      <c r="S358" s="129"/>
      <c r="T358" s="130"/>
      <c r="AT358" s="124" t="s">
        <v>96</v>
      </c>
      <c r="AU358" s="124" t="s">
        <v>2</v>
      </c>
      <c r="AV358" s="121" t="s">
        <v>2</v>
      </c>
      <c r="AW358" s="121" t="s">
        <v>98</v>
      </c>
      <c r="AX358" s="121" t="s">
        <v>85</v>
      </c>
      <c r="AY358" s="124" t="s">
        <v>87</v>
      </c>
    </row>
    <row r="359" spans="1:65" s="14" customFormat="1" ht="14.45" customHeight="1" x14ac:dyDescent="0.2">
      <c r="A359" s="10"/>
      <c r="B359" s="106"/>
      <c r="C359" s="148" t="s">
        <v>500</v>
      </c>
      <c r="D359" s="148" t="s">
        <v>153</v>
      </c>
      <c r="E359" s="149" t="s">
        <v>501</v>
      </c>
      <c r="F359" s="150" t="s">
        <v>502</v>
      </c>
      <c r="G359" s="151" t="s">
        <v>149</v>
      </c>
      <c r="H359" s="152">
        <v>8.4480000000000004</v>
      </c>
      <c r="I359" s="153"/>
      <c r="J359" s="154">
        <f>ROUND(I359*H359,2)</f>
        <v>0</v>
      </c>
      <c r="K359" s="150" t="s">
        <v>93</v>
      </c>
      <c r="L359" s="155"/>
      <c r="M359" s="156" t="s">
        <v>10</v>
      </c>
      <c r="N359" s="157" t="s">
        <v>27</v>
      </c>
      <c r="O359" s="116"/>
      <c r="P359" s="117">
        <f>O359*H359</f>
        <v>0</v>
      </c>
      <c r="Q359" s="117">
        <v>5.1000000000000004E-4</v>
      </c>
      <c r="R359" s="117">
        <f>Q359*H359</f>
        <v>4.3084800000000008E-3</v>
      </c>
      <c r="S359" s="117">
        <v>0</v>
      </c>
      <c r="T359" s="118">
        <f>S359*H359</f>
        <v>0</v>
      </c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R359" s="119" t="s">
        <v>136</v>
      </c>
      <c r="AT359" s="119" t="s">
        <v>153</v>
      </c>
      <c r="AU359" s="119" t="s">
        <v>2</v>
      </c>
      <c r="AY359" s="2" t="s">
        <v>87</v>
      </c>
      <c r="BE359" s="120">
        <f>IF(N359="základní",J359,0)</f>
        <v>0</v>
      </c>
      <c r="BF359" s="120">
        <f>IF(N359="snížená",J359,0)</f>
        <v>0</v>
      </c>
      <c r="BG359" s="120">
        <f>IF(N359="zákl. přenesená",J359,0)</f>
        <v>0</v>
      </c>
      <c r="BH359" s="120">
        <f>IF(N359="sníž. přenesená",J359,0)</f>
        <v>0</v>
      </c>
      <c r="BI359" s="120">
        <f>IF(N359="nulová",J359,0)</f>
        <v>0</v>
      </c>
      <c r="BJ359" s="2" t="s">
        <v>85</v>
      </c>
      <c r="BK359" s="120">
        <f>ROUND(I359*H359,2)</f>
        <v>0</v>
      </c>
      <c r="BL359" s="2" t="s">
        <v>94</v>
      </c>
      <c r="BM359" s="119" t="s">
        <v>503</v>
      </c>
    </row>
    <row r="360" spans="1:65" s="121" customFormat="1" x14ac:dyDescent="0.2">
      <c r="B360" s="122"/>
      <c r="D360" s="123" t="s">
        <v>96</v>
      </c>
      <c r="E360" s="124" t="s">
        <v>10</v>
      </c>
      <c r="F360" s="125" t="s">
        <v>504</v>
      </c>
      <c r="H360" s="126">
        <v>8.4480000000000004</v>
      </c>
      <c r="I360" s="127"/>
      <c r="L360" s="122"/>
      <c r="M360" s="128"/>
      <c r="N360" s="129"/>
      <c r="O360" s="129"/>
      <c r="P360" s="129"/>
      <c r="Q360" s="129"/>
      <c r="R360" s="129"/>
      <c r="S360" s="129"/>
      <c r="T360" s="130"/>
      <c r="AT360" s="124" t="s">
        <v>96</v>
      </c>
      <c r="AU360" s="124" t="s">
        <v>2</v>
      </c>
      <c r="AV360" s="121" t="s">
        <v>2</v>
      </c>
      <c r="AW360" s="121" t="s">
        <v>98</v>
      </c>
      <c r="AX360" s="121" t="s">
        <v>85</v>
      </c>
      <c r="AY360" s="124" t="s">
        <v>87</v>
      </c>
    </row>
    <row r="361" spans="1:65" s="14" customFormat="1" ht="54" customHeight="1" x14ac:dyDescent="0.2">
      <c r="A361" s="10"/>
      <c r="B361" s="106"/>
      <c r="C361" s="107" t="s">
        <v>505</v>
      </c>
      <c r="D361" s="107" t="s">
        <v>89</v>
      </c>
      <c r="E361" s="108" t="s">
        <v>506</v>
      </c>
      <c r="F361" s="109" t="s">
        <v>507</v>
      </c>
      <c r="G361" s="110" t="s">
        <v>149</v>
      </c>
      <c r="H361" s="111">
        <v>188.35599999999999</v>
      </c>
      <c r="I361" s="112"/>
      <c r="J361" s="113">
        <f>ROUND(I361*H361,2)</f>
        <v>0</v>
      </c>
      <c r="K361" s="109" t="s">
        <v>93</v>
      </c>
      <c r="L361" s="11"/>
      <c r="M361" s="114" t="s">
        <v>10</v>
      </c>
      <c r="N361" s="115" t="s">
        <v>27</v>
      </c>
      <c r="O361" s="116"/>
      <c r="P361" s="117">
        <f>O361*H361</f>
        <v>0</v>
      </c>
      <c r="Q361" s="117">
        <v>6.0000000000000002E-5</v>
      </c>
      <c r="R361" s="117">
        <f>Q361*H361</f>
        <v>1.130136E-2</v>
      </c>
      <c r="S361" s="117">
        <v>0</v>
      </c>
      <c r="T361" s="118">
        <f>S361*H361</f>
        <v>0</v>
      </c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R361" s="119" t="s">
        <v>94</v>
      </c>
      <c r="AT361" s="119" t="s">
        <v>89</v>
      </c>
      <c r="AU361" s="119" t="s">
        <v>2</v>
      </c>
      <c r="AY361" s="2" t="s">
        <v>87</v>
      </c>
      <c r="BE361" s="120">
        <f>IF(N361="základní",J361,0)</f>
        <v>0</v>
      </c>
      <c r="BF361" s="120">
        <f>IF(N361="snížená",J361,0)</f>
        <v>0</v>
      </c>
      <c r="BG361" s="120">
        <f>IF(N361="zákl. přenesená",J361,0)</f>
        <v>0</v>
      </c>
      <c r="BH361" s="120">
        <f>IF(N361="sníž. přenesená",J361,0)</f>
        <v>0</v>
      </c>
      <c r="BI361" s="120">
        <f>IF(N361="nulová",J361,0)</f>
        <v>0</v>
      </c>
      <c r="BJ361" s="2" t="s">
        <v>85</v>
      </c>
      <c r="BK361" s="120">
        <f>ROUND(I361*H361,2)</f>
        <v>0</v>
      </c>
      <c r="BL361" s="2" t="s">
        <v>94</v>
      </c>
      <c r="BM361" s="119" t="s">
        <v>508</v>
      </c>
    </row>
    <row r="362" spans="1:65" s="121" customFormat="1" x14ac:dyDescent="0.2">
      <c r="B362" s="122"/>
      <c r="D362" s="123" t="s">
        <v>96</v>
      </c>
      <c r="E362" s="124" t="s">
        <v>10</v>
      </c>
      <c r="F362" s="125" t="s">
        <v>509</v>
      </c>
      <c r="H362" s="126">
        <v>188.35599999999999</v>
      </c>
      <c r="I362" s="127"/>
      <c r="L362" s="122"/>
      <c r="M362" s="128"/>
      <c r="N362" s="129"/>
      <c r="O362" s="129"/>
      <c r="P362" s="129"/>
      <c r="Q362" s="129"/>
      <c r="R362" s="129"/>
      <c r="S362" s="129"/>
      <c r="T362" s="130"/>
      <c r="AT362" s="124" t="s">
        <v>96</v>
      </c>
      <c r="AU362" s="124" t="s">
        <v>2</v>
      </c>
      <c r="AV362" s="121" t="s">
        <v>2</v>
      </c>
      <c r="AW362" s="121" t="s">
        <v>98</v>
      </c>
      <c r="AX362" s="121" t="s">
        <v>85</v>
      </c>
      <c r="AY362" s="124" t="s">
        <v>87</v>
      </c>
    </row>
    <row r="363" spans="1:65" s="14" customFormat="1" ht="32.450000000000003" customHeight="1" x14ac:dyDescent="0.2">
      <c r="A363" s="10"/>
      <c r="B363" s="106"/>
      <c r="C363" s="107" t="s">
        <v>510</v>
      </c>
      <c r="D363" s="107" t="s">
        <v>89</v>
      </c>
      <c r="E363" s="108" t="s">
        <v>511</v>
      </c>
      <c r="F363" s="109" t="s">
        <v>512</v>
      </c>
      <c r="G363" s="110" t="s">
        <v>166</v>
      </c>
      <c r="H363" s="111">
        <v>65.995999999999995</v>
      </c>
      <c r="I363" s="112"/>
      <c r="J363" s="113">
        <f>ROUND(I363*H363,2)</f>
        <v>0</v>
      </c>
      <c r="K363" s="109" t="s">
        <v>93</v>
      </c>
      <c r="L363" s="11"/>
      <c r="M363" s="114" t="s">
        <v>10</v>
      </c>
      <c r="N363" s="115" t="s">
        <v>27</v>
      </c>
      <c r="O363" s="116"/>
      <c r="P363" s="117">
        <f>O363*H363</f>
        <v>0</v>
      </c>
      <c r="Q363" s="117">
        <v>3.0000000000000001E-5</v>
      </c>
      <c r="R363" s="117">
        <f>Q363*H363</f>
        <v>1.9798799999999998E-3</v>
      </c>
      <c r="S363" s="117">
        <v>0</v>
      </c>
      <c r="T363" s="118">
        <f>S363*H363</f>
        <v>0</v>
      </c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R363" s="119" t="s">
        <v>94</v>
      </c>
      <c r="AT363" s="119" t="s">
        <v>89</v>
      </c>
      <c r="AU363" s="119" t="s">
        <v>2</v>
      </c>
      <c r="AY363" s="2" t="s">
        <v>87</v>
      </c>
      <c r="BE363" s="120">
        <f>IF(N363="základní",J363,0)</f>
        <v>0</v>
      </c>
      <c r="BF363" s="120">
        <f>IF(N363="snížená",J363,0)</f>
        <v>0</v>
      </c>
      <c r="BG363" s="120">
        <f>IF(N363="zákl. přenesená",J363,0)</f>
        <v>0</v>
      </c>
      <c r="BH363" s="120">
        <f>IF(N363="sníž. přenesená",J363,0)</f>
        <v>0</v>
      </c>
      <c r="BI363" s="120">
        <f>IF(N363="nulová",J363,0)</f>
        <v>0</v>
      </c>
      <c r="BJ363" s="2" t="s">
        <v>85</v>
      </c>
      <c r="BK363" s="120">
        <f>ROUND(I363*H363,2)</f>
        <v>0</v>
      </c>
      <c r="BL363" s="2" t="s">
        <v>94</v>
      </c>
      <c r="BM363" s="119" t="s">
        <v>513</v>
      </c>
    </row>
    <row r="364" spans="1:65" s="121" customFormat="1" x14ac:dyDescent="0.2">
      <c r="B364" s="122"/>
      <c r="D364" s="123" t="s">
        <v>96</v>
      </c>
      <c r="E364" s="124" t="s">
        <v>10</v>
      </c>
      <c r="F364" s="125" t="s">
        <v>514</v>
      </c>
      <c r="H364" s="126">
        <v>65.995999999999995</v>
      </c>
      <c r="I364" s="127"/>
      <c r="L364" s="122"/>
      <c r="M364" s="128"/>
      <c r="N364" s="129"/>
      <c r="O364" s="129"/>
      <c r="P364" s="129"/>
      <c r="Q364" s="129"/>
      <c r="R364" s="129"/>
      <c r="S364" s="129"/>
      <c r="T364" s="130"/>
      <c r="AT364" s="124" t="s">
        <v>96</v>
      </c>
      <c r="AU364" s="124" t="s">
        <v>2</v>
      </c>
      <c r="AV364" s="121" t="s">
        <v>2</v>
      </c>
      <c r="AW364" s="121" t="s">
        <v>98</v>
      </c>
      <c r="AX364" s="121" t="s">
        <v>85</v>
      </c>
      <c r="AY364" s="124" t="s">
        <v>87</v>
      </c>
    </row>
    <row r="365" spans="1:65" s="14" customFormat="1" ht="21.6" customHeight="1" x14ac:dyDescent="0.2">
      <c r="A365" s="10"/>
      <c r="B365" s="106"/>
      <c r="C365" s="148" t="s">
        <v>515</v>
      </c>
      <c r="D365" s="148" t="s">
        <v>153</v>
      </c>
      <c r="E365" s="149" t="s">
        <v>516</v>
      </c>
      <c r="F365" s="150" t="s">
        <v>517</v>
      </c>
      <c r="G365" s="151" t="s">
        <v>166</v>
      </c>
      <c r="H365" s="152">
        <v>72.596000000000004</v>
      </c>
      <c r="I365" s="153"/>
      <c r="J365" s="154">
        <f>ROUND(I365*H365,2)</f>
        <v>0</v>
      </c>
      <c r="K365" s="150" t="s">
        <v>93</v>
      </c>
      <c r="L365" s="155"/>
      <c r="M365" s="156" t="s">
        <v>10</v>
      </c>
      <c r="N365" s="157" t="s">
        <v>27</v>
      </c>
      <c r="O365" s="116"/>
      <c r="P365" s="117">
        <f>O365*H365</f>
        <v>0</v>
      </c>
      <c r="Q365" s="117">
        <v>3.2000000000000003E-4</v>
      </c>
      <c r="R365" s="117">
        <f>Q365*H365</f>
        <v>2.3230720000000003E-2</v>
      </c>
      <c r="S365" s="117">
        <v>0</v>
      </c>
      <c r="T365" s="118">
        <f>S365*H365</f>
        <v>0</v>
      </c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R365" s="119" t="s">
        <v>136</v>
      </c>
      <c r="AT365" s="119" t="s">
        <v>153</v>
      </c>
      <c r="AU365" s="119" t="s">
        <v>2</v>
      </c>
      <c r="AY365" s="2" t="s">
        <v>87</v>
      </c>
      <c r="BE365" s="120">
        <f>IF(N365="základní",J365,0)</f>
        <v>0</v>
      </c>
      <c r="BF365" s="120">
        <f>IF(N365="snížená",J365,0)</f>
        <v>0</v>
      </c>
      <c r="BG365" s="120">
        <f>IF(N365="zákl. přenesená",J365,0)</f>
        <v>0</v>
      </c>
      <c r="BH365" s="120">
        <f>IF(N365="sníž. přenesená",J365,0)</f>
        <v>0</v>
      </c>
      <c r="BI365" s="120">
        <f>IF(N365="nulová",J365,0)</f>
        <v>0</v>
      </c>
      <c r="BJ365" s="2" t="s">
        <v>85</v>
      </c>
      <c r="BK365" s="120">
        <f>ROUND(I365*H365,2)</f>
        <v>0</v>
      </c>
      <c r="BL365" s="2" t="s">
        <v>94</v>
      </c>
      <c r="BM365" s="119" t="s">
        <v>518</v>
      </c>
    </row>
    <row r="366" spans="1:65" s="121" customFormat="1" x14ac:dyDescent="0.2">
      <c r="B366" s="122"/>
      <c r="D366" s="123" t="s">
        <v>96</v>
      </c>
      <c r="E366" s="124" t="s">
        <v>10</v>
      </c>
      <c r="F366" s="125" t="s">
        <v>519</v>
      </c>
      <c r="H366" s="126">
        <v>72.596000000000004</v>
      </c>
      <c r="I366" s="127"/>
      <c r="L366" s="122"/>
      <c r="M366" s="128"/>
      <c r="N366" s="129"/>
      <c r="O366" s="129"/>
      <c r="P366" s="129"/>
      <c r="Q366" s="129"/>
      <c r="R366" s="129"/>
      <c r="S366" s="129"/>
      <c r="T366" s="130"/>
      <c r="AT366" s="124" t="s">
        <v>96</v>
      </c>
      <c r="AU366" s="124" t="s">
        <v>2</v>
      </c>
      <c r="AV366" s="121" t="s">
        <v>2</v>
      </c>
      <c r="AW366" s="121" t="s">
        <v>98</v>
      </c>
      <c r="AX366" s="121" t="s">
        <v>85</v>
      </c>
      <c r="AY366" s="124" t="s">
        <v>87</v>
      </c>
    </row>
    <row r="367" spans="1:65" s="14" customFormat="1" ht="32.450000000000003" customHeight="1" x14ac:dyDescent="0.2">
      <c r="A367" s="10"/>
      <c r="B367" s="106"/>
      <c r="C367" s="107" t="s">
        <v>520</v>
      </c>
      <c r="D367" s="107" t="s">
        <v>89</v>
      </c>
      <c r="E367" s="108" t="s">
        <v>521</v>
      </c>
      <c r="F367" s="109" t="s">
        <v>522</v>
      </c>
      <c r="G367" s="110" t="s">
        <v>166</v>
      </c>
      <c r="H367" s="111">
        <v>1.8</v>
      </c>
      <c r="I367" s="112"/>
      <c r="J367" s="113">
        <f>ROUND(I367*H367,2)</f>
        <v>0</v>
      </c>
      <c r="K367" s="109" t="s">
        <v>93</v>
      </c>
      <c r="L367" s="11"/>
      <c r="M367" s="114" t="s">
        <v>10</v>
      </c>
      <c r="N367" s="115" t="s">
        <v>27</v>
      </c>
      <c r="O367" s="116"/>
      <c r="P367" s="117">
        <f>O367*H367</f>
        <v>0</v>
      </c>
      <c r="Q367" s="117">
        <v>0</v>
      </c>
      <c r="R367" s="117">
        <f>Q367*H367</f>
        <v>0</v>
      </c>
      <c r="S367" s="117">
        <v>0</v>
      </c>
      <c r="T367" s="118">
        <f>S367*H367</f>
        <v>0</v>
      </c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R367" s="119" t="s">
        <v>94</v>
      </c>
      <c r="AT367" s="119" t="s">
        <v>89</v>
      </c>
      <c r="AU367" s="119" t="s">
        <v>2</v>
      </c>
      <c r="AY367" s="2" t="s">
        <v>87</v>
      </c>
      <c r="BE367" s="120">
        <f>IF(N367="základní",J367,0)</f>
        <v>0</v>
      </c>
      <c r="BF367" s="120">
        <f>IF(N367="snížená",J367,0)</f>
        <v>0</v>
      </c>
      <c r="BG367" s="120">
        <f>IF(N367="zákl. přenesená",J367,0)</f>
        <v>0</v>
      </c>
      <c r="BH367" s="120">
        <f>IF(N367="sníž. přenesená",J367,0)</f>
        <v>0</v>
      </c>
      <c r="BI367" s="120">
        <f>IF(N367="nulová",J367,0)</f>
        <v>0</v>
      </c>
      <c r="BJ367" s="2" t="s">
        <v>85</v>
      </c>
      <c r="BK367" s="120">
        <f>ROUND(I367*H367,2)</f>
        <v>0</v>
      </c>
      <c r="BL367" s="2" t="s">
        <v>94</v>
      </c>
      <c r="BM367" s="119" t="s">
        <v>523</v>
      </c>
    </row>
    <row r="368" spans="1:65" s="14" customFormat="1" ht="21.6" customHeight="1" x14ac:dyDescent="0.2">
      <c r="A368" s="10"/>
      <c r="B368" s="106"/>
      <c r="C368" s="148" t="s">
        <v>524</v>
      </c>
      <c r="D368" s="148" t="s">
        <v>153</v>
      </c>
      <c r="E368" s="149" t="s">
        <v>525</v>
      </c>
      <c r="F368" s="150" t="s">
        <v>526</v>
      </c>
      <c r="G368" s="151" t="s">
        <v>166</v>
      </c>
      <c r="H368" s="152">
        <v>1.98</v>
      </c>
      <c r="I368" s="153"/>
      <c r="J368" s="154">
        <f>ROUND(I368*H368,2)</f>
        <v>0</v>
      </c>
      <c r="K368" s="150" t="s">
        <v>93</v>
      </c>
      <c r="L368" s="155"/>
      <c r="M368" s="156" t="s">
        <v>10</v>
      </c>
      <c r="N368" s="157" t="s">
        <v>27</v>
      </c>
      <c r="O368" s="116"/>
      <c r="P368" s="117">
        <f>O368*H368</f>
        <v>0</v>
      </c>
      <c r="Q368" s="117">
        <v>2.9999999999999997E-4</v>
      </c>
      <c r="R368" s="117">
        <f>Q368*H368</f>
        <v>5.9399999999999991E-4</v>
      </c>
      <c r="S368" s="117">
        <v>0</v>
      </c>
      <c r="T368" s="118">
        <f>S368*H368</f>
        <v>0</v>
      </c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R368" s="119" t="s">
        <v>136</v>
      </c>
      <c r="AT368" s="119" t="s">
        <v>153</v>
      </c>
      <c r="AU368" s="119" t="s">
        <v>2</v>
      </c>
      <c r="AY368" s="2" t="s">
        <v>87</v>
      </c>
      <c r="BE368" s="120">
        <f>IF(N368="základní",J368,0)</f>
        <v>0</v>
      </c>
      <c r="BF368" s="120">
        <f>IF(N368="snížená",J368,0)</f>
        <v>0</v>
      </c>
      <c r="BG368" s="120">
        <f>IF(N368="zákl. přenesená",J368,0)</f>
        <v>0</v>
      </c>
      <c r="BH368" s="120">
        <f>IF(N368="sníž. přenesená",J368,0)</f>
        <v>0</v>
      </c>
      <c r="BI368" s="120">
        <f>IF(N368="nulová",J368,0)</f>
        <v>0</v>
      </c>
      <c r="BJ368" s="2" t="s">
        <v>85</v>
      </c>
      <c r="BK368" s="120">
        <f>ROUND(I368*H368,2)</f>
        <v>0</v>
      </c>
      <c r="BL368" s="2" t="s">
        <v>94</v>
      </c>
      <c r="BM368" s="119" t="s">
        <v>527</v>
      </c>
    </row>
    <row r="369" spans="1:65" s="121" customFormat="1" x14ac:dyDescent="0.2">
      <c r="B369" s="122"/>
      <c r="D369" s="123" t="s">
        <v>96</v>
      </c>
      <c r="E369" s="124" t="s">
        <v>10</v>
      </c>
      <c r="F369" s="125" t="s">
        <v>528</v>
      </c>
      <c r="H369" s="126">
        <v>1.98</v>
      </c>
      <c r="I369" s="127"/>
      <c r="L369" s="122"/>
      <c r="M369" s="128"/>
      <c r="N369" s="129"/>
      <c r="O369" s="129"/>
      <c r="P369" s="129"/>
      <c r="Q369" s="129"/>
      <c r="R369" s="129"/>
      <c r="S369" s="129"/>
      <c r="T369" s="130"/>
      <c r="AT369" s="124" t="s">
        <v>96</v>
      </c>
      <c r="AU369" s="124" t="s">
        <v>2</v>
      </c>
      <c r="AV369" s="121" t="s">
        <v>2</v>
      </c>
      <c r="AW369" s="121" t="s">
        <v>98</v>
      </c>
      <c r="AX369" s="121" t="s">
        <v>85</v>
      </c>
      <c r="AY369" s="124" t="s">
        <v>87</v>
      </c>
    </row>
    <row r="370" spans="1:65" s="14" customFormat="1" ht="32.450000000000003" customHeight="1" x14ac:dyDescent="0.2">
      <c r="A370" s="10"/>
      <c r="B370" s="106"/>
      <c r="C370" s="107" t="s">
        <v>529</v>
      </c>
      <c r="D370" s="107" t="s">
        <v>89</v>
      </c>
      <c r="E370" s="108" t="s">
        <v>530</v>
      </c>
      <c r="F370" s="109" t="s">
        <v>531</v>
      </c>
      <c r="G370" s="110" t="s">
        <v>149</v>
      </c>
      <c r="H370" s="111">
        <v>188.35599999999999</v>
      </c>
      <c r="I370" s="112"/>
      <c r="J370" s="113">
        <f>ROUND(I370*H370,2)</f>
        <v>0</v>
      </c>
      <c r="K370" s="109" t="s">
        <v>93</v>
      </c>
      <c r="L370" s="11"/>
      <c r="M370" s="114" t="s">
        <v>10</v>
      </c>
      <c r="N370" s="115" t="s">
        <v>27</v>
      </c>
      <c r="O370" s="116"/>
      <c r="P370" s="117">
        <f>O370*H370</f>
        <v>0</v>
      </c>
      <c r="Q370" s="117">
        <v>2.3630000000000002E-2</v>
      </c>
      <c r="R370" s="117">
        <f>Q370*H370</f>
        <v>4.4508522800000003</v>
      </c>
      <c r="S370" s="117">
        <v>0</v>
      </c>
      <c r="T370" s="118">
        <f>S370*H370</f>
        <v>0</v>
      </c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R370" s="119" t="s">
        <v>94</v>
      </c>
      <c r="AT370" s="119" t="s">
        <v>89</v>
      </c>
      <c r="AU370" s="119" t="s">
        <v>2</v>
      </c>
      <c r="AY370" s="2" t="s">
        <v>87</v>
      </c>
      <c r="BE370" s="120">
        <f>IF(N370="základní",J370,0)</f>
        <v>0</v>
      </c>
      <c r="BF370" s="120">
        <f>IF(N370="snížená",J370,0)</f>
        <v>0</v>
      </c>
      <c r="BG370" s="120">
        <f>IF(N370="zákl. přenesená",J370,0)</f>
        <v>0</v>
      </c>
      <c r="BH370" s="120">
        <f>IF(N370="sníž. přenesená",J370,0)</f>
        <v>0</v>
      </c>
      <c r="BI370" s="120">
        <f>IF(N370="nulová",J370,0)</f>
        <v>0</v>
      </c>
      <c r="BJ370" s="2" t="s">
        <v>85</v>
      </c>
      <c r="BK370" s="120">
        <f>ROUND(I370*H370,2)</f>
        <v>0</v>
      </c>
      <c r="BL370" s="2" t="s">
        <v>94</v>
      </c>
      <c r="BM370" s="119" t="s">
        <v>532</v>
      </c>
    </row>
    <row r="371" spans="1:65" s="121" customFormat="1" x14ac:dyDescent="0.2">
      <c r="B371" s="122"/>
      <c r="D371" s="123" t="s">
        <v>96</v>
      </c>
      <c r="E371" s="124" t="s">
        <v>10</v>
      </c>
      <c r="F371" s="125" t="s">
        <v>509</v>
      </c>
      <c r="H371" s="126">
        <v>188.35599999999999</v>
      </c>
      <c r="I371" s="127"/>
      <c r="L371" s="122"/>
      <c r="M371" s="128"/>
      <c r="N371" s="129"/>
      <c r="O371" s="129"/>
      <c r="P371" s="129"/>
      <c r="Q371" s="129"/>
      <c r="R371" s="129"/>
      <c r="S371" s="129"/>
      <c r="T371" s="130"/>
      <c r="AT371" s="124" t="s">
        <v>96</v>
      </c>
      <c r="AU371" s="124" t="s">
        <v>2</v>
      </c>
      <c r="AV371" s="121" t="s">
        <v>2</v>
      </c>
      <c r="AW371" s="121" t="s">
        <v>98</v>
      </c>
      <c r="AX371" s="121" t="s">
        <v>85</v>
      </c>
      <c r="AY371" s="124" t="s">
        <v>87</v>
      </c>
    </row>
    <row r="372" spans="1:65" s="14" customFormat="1" ht="43.15" customHeight="1" x14ac:dyDescent="0.2">
      <c r="A372" s="10"/>
      <c r="B372" s="106"/>
      <c r="C372" s="107" t="s">
        <v>533</v>
      </c>
      <c r="D372" s="107" t="s">
        <v>89</v>
      </c>
      <c r="E372" s="108" t="s">
        <v>534</v>
      </c>
      <c r="F372" s="109" t="s">
        <v>535</v>
      </c>
      <c r="G372" s="110" t="s">
        <v>149</v>
      </c>
      <c r="H372" s="111">
        <v>196.036</v>
      </c>
      <c r="I372" s="112"/>
      <c r="J372" s="113">
        <f>ROUND(I372*H372,2)</f>
        <v>0</v>
      </c>
      <c r="K372" s="109" t="s">
        <v>93</v>
      </c>
      <c r="L372" s="11"/>
      <c r="M372" s="114" t="s">
        <v>10</v>
      </c>
      <c r="N372" s="115" t="s">
        <v>27</v>
      </c>
      <c r="O372" s="116"/>
      <c r="P372" s="117">
        <f>O372*H372</f>
        <v>0</v>
      </c>
      <c r="Q372" s="117">
        <v>2.6800000000000001E-3</v>
      </c>
      <c r="R372" s="117">
        <f>Q372*H372</f>
        <v>0.52537648000000003</v>
      </c>
      <c r="S372" s="117">
        <v>0</v>
      </c>
      <c r="T372" s="118">
        <f>S372*H372</f>
        <v>0</v>
      </c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R372" s="119" t="s">
        <v>94</v>
      </c>
      <c r="AT372" s="119" t="s">
        <v>89</v>
      </c>
      <c r="AU372" s="119" t="s">
        <v>2</v>
      </c>
      <c r="AY372" s="2" t="s">
        <v>87</v>
      </c>
      <c r="BE372" s="120">
        <f>IF(N372="základní",J372,0)</f>
        <v>0</v>
      </c>
      <c r="BF372" s="120">
        <f>IF(N372="snížená",J372,0)</f>
        <v>0</v>
      </c>
      <c r="BG372" s="120">
        <f>IF(N372="zákl. přenesená",J372,0)</f>
        <v>0</v>
      </c>
      <c r="BH372" s="120">
        <f>IF(N372="sníž. přenesená",J372,0)</f>
        <v>0</v>
      </c>
      <c r="BI372" s="120">
        <f>IF(N372="nulová",J372,0)</f>
        <v>0</v>
      </c>
      <c r="BJ372" s="2" t="s">
        <v>85</v>
      </c>
      <c r="BK372" s="120">
        <f>ROUND(I372*H372,2)</f>
        <v>0</v>
      </c>
      <c r="BL372" s="2" t="s">
        <v>94</v>
      </c>
      <c r="BM372" s="119" t="s">
        <v>536</v>
      </c>
    </row>
    <row r="373" spans="1:65" s="121" customFormat="1" x14ac:dyDescent="0.2">
      <c r="B373" s="122"/>
      <c r="D373" s="123" t="s">
        <v>96</v>
      </c>
      <c r="E373" s="124" t="s">
        <v>10</v>
      </c>
      <c r="F373" s="125" t="s">
        <v>537</v>
      </c>
      <c r="H373" s="126">
        <v>196.036</v>
      </c>
      <c r="I373" s="127"/>
      <c r="L373" s="122"/>
      <c r="M373" s="128"/>
      <c r="N373" s="129"/>
      <c r="O373" s="129"/>
      <c r="P373" s="129"/>
      <c r="Q373" s="129"/>
      <c r="R373" s="129"/>
      <c r="S373" s="129"/>
      <c r="T373" s="130"/>
      <c r="AT373" s="124" t="s">
        <v>96</v>
      </c>
      <c r="AU373" s="124" t="s">
        <v>2</v>
      </c>
      <c r="AV373" s="121" t="s">
        <v>2</v>
      </c>
      <c r="AW373" s="121" t="s">
        <v>98</v>
      </c>
      <c r="AX373" s="121" t="s">
        <v>85</v>
      </c>
      <c r="AY373" s="124" t="s">
        <v>87</v>
      </c>
    </row>
    <row r="374" spans="1:65" s="14" customFormat="1" ht="32.450000000000003" customHeight="1" x14ac:dyDescent="0.2">
      <c r="A374" s="10"/>
      <c r="B374" s="106"/>
      <c r="C374" s="107" t="s">
        <v>538</v>
      </c>
      <c r="D374" s="107" t="s">
        <v>89</v>
      </c>
      <c r="E374" s="108" t="s">
        <v>539</v>
      </c>
      <c r="F374" s="109" t="s">
        <v>540</v>
      </c>
      <c r="G374" s="110" t="s">
        <v>92</v>
      </c>
      <c r="H374" s="111">
        <v>14.375</v>
      </c>
      <c r="I374" s="112"/>
      <c r="J374" s="113">
        <f>ROUND(I374*H374,2)</f>
        <v>0</v>
      </c>
      <c r="K374" s="109" t="s">
        <v>93</v>
      </c>
      <c r="L374" s="11"/>
      <c r="M374" s="114" t="s">
        <v>10</v>
      </c>
      <c r="N374" s="115" t="s">
        <v>27</v>
      </c>
      <c r="O374" s="116"/>
      <c r="P374" s="117">
        <f>O374*H374</f>
        <v>0</v>
      </c>
      <c r="Q374" s="117">
        <v>2.2563399999999998</v>
      </c>
      <c r="R374" s="117">
        <f>Q374*H374</f>
        <v>32.434887499999995</v>
      </c>
      <c r="S374" s="117">
        <v>0</v>
      </c>
      <c r="T374" s="118">
        <f>S374*H374</f>
        <v>0</v>
      </c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R374" s="119" t="s">
        <v>94</v>
      </c>
      <c r="AT374" s="119" t="s">
        <v>89</v>
      </c>
      <c r="AU374" s="119" t="s">
        <v>2</v>
      </c>
      <c r="AY374" s="2" t="s">
        <v>87</v>
      </c>
      <c r="BE374" s="120">
        <f>IF(N374="základní",J374,0)</f>
        <v>0</v>
      </c>
      <c r="BF374" s="120">
        <f>IF(N374="snížená",J374,0)</f>
        <v>0</v>
      </c>
      <c r="BG374" s="120">
        <f>IF(N374="zákl. přenesená",J374,0)</f>
        <v>0</v>
      </c>
      <c r="BH374" s="120">
        <f>IF(N374="sníž. přenesená",J374,0)</f>
        <v>0</v>
      </c>
      <c r="BI374" s="120">
        <f>IF(N374="nulová",J374,0)</f>
        <v>0</v>
      </c>
      <c r="BJ374" s="2" t="s">
        <v>85</v>
      </c>
      <c r="BK374" s="120">
        <f>ROUND(I374*H374,2)</f>
        <v>0</v>
      </c>
      <c r="BL374" s="2" t="s">
        <v>94</v>
      </c>
      <c r="BM374" s="119" t="s">
        <v>541</v>
      </c>
    </row>
    <row r="375" spans="1:65" s="121" customFormat="1" x14ac:dyDescent="0.2">
      <c r="B375" s="122"/>
      <c r="D375" s="123" t="s">
        <v>96</v>
      </c>
      <c r="E375" s="124" t="s">
        <v>10</v>
      </c>
      <c r="F375" s="125" t="s">
        <v>542</v>
      </c>
      <c r="H375" s="126">
        <v>14.375</v>
      </c>
      <c r="I375" s="127"/>
      <c r="L375" s="122"/>
      <c r="M375" s="128"/>
      <c r="N375" s="129"/>
      <c r="O375" s="129"/>
      <c r="P375" s="129"/>
      <c r="Q375" s="129"/>
      <c r="R375" s="129"/>
      <c r="S375" s="129"/>
      <c r="T375" s="130"/>
      <c r="AT375" s="124" t="s">
        <v>96</v>
      </c>
      <c r="AU375" s="124" t="s">
        <v>2</v>
      </c>
      <c r="AV375" s="121" t="s">
        <v>2</v>
      </c>
      <c r="AW375" s="121" t="s">
        <v>98</v>
      </c>
      <c r="AX375" s="121" t="s">
        <v>85</v>
      </c>
      <c r="AY375" s="124" t="s">
        <v>87</v>
      </c>
    </row>
    <row r="376" spans="1:65" s="14" customFormat="1" ht="43.15" customHeight="1" x14ac:dyDescent="0.2">
      <c r="A376" s="10"/>
      <c r="B376" s="106"/>
      <c r="C376" s="107" t="s">
        <v>543</v>
      </c>
      <c r="D376" s="107" t="s">
        <v>89</v>
      </c>
      <c r="E376" s="108" t="s">
        <v>544</v>
      </c>
      <c r="F376" s="109" t="s">
        <v>545</v>
      </c>
      <c r="G376" s="110" t="s">
        <v>92</v>
      </c>
      <c r="H376" s="111">
        <v>14.375</v>
      </c>
      <c r="I376" s="112"/>
      <c r="J376" s="113">
        <f>ROUND(I376*H376,2)</f>
        <v>0</v>
      </c>
      <c r="K376" s="109" t="s">
        <v>93</v>
      </c>
      <c r="L376" s="11"/>
      <c r="M376" s="114" t="s">
        <v>10</v>
      </c>
      <c r="N376" s="115" t="s">
        <v>27</v>
      </c>
      <c r="O376" s="116"/>
      <c r="P376" s="117">
        <f>O376*H376</f>
        <v>0</v>
      </c>
      <c r="Q376" s="117">
        <v>0</v>
      </c>
      <c r="R376" s="117">
        <f>Q376*H376</f>
        <v>0</v>
      </c>
      <c r="S376" s="117">
        <v>0</v>
      </c>
      <c r="T376" s="118">
        <f>S376*H376</f>
        <v>0</v>
      </c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R376" s="119" t="s">
        <v>94</v>
      </c>
      <c r="AT376" s="119" t="s">
        <v>89</v>
      </c>
      <c r="AU376" s="119" t="s">
        <v>2</v>
      </c>
      <c r="AY376" s="2" t="s">
        <v>87</v>
      </c>
      <c r="BE376" s="120">
        <f>IF(N376="základní",J376,0)</f>
        <v>0</v>
      </c>
      <c r="BF376" s="120">
        <f>IF(N376="snížená",J376,0)</f>
        <v>0</v>
      </c>
      <c r="BG376" s="120">
        <f>IF(N376="zákl. přenesená",J376,0)</f>
        <v>0</v>
      </c>
      <c r="BH376" s="120">
        <f>IF(N376="sníž. přenesená",J376,0)</f>
        <v>0</v>
      </c>
      <c r="BI376" s="120">
        <f>IF(N376="nulová",J376,0)</f>
        <v>0</v>
      </c>
      <c r="BJ376" s="2" t="s">
        <v>85</v>
      </c>
      <c r="BK376" s="120">
        <f>ROUND(I376*H376,2)</f>
        <v>0</v>
      </c>
      <c r="BL376" s="2" t="s">
        <v>94</v>
      </c>
      <c r="BM376" s="119" t="s">
        <v>546</v>
      </c>
    </row>
    <row r="377" spans="1:65" s="14" customFormat="1" ht="21.6" customHeight="1" x14ac:dyDescent="0.2">
      <c r="A377" s="10"/>
      <c r="B377" s="106"/>
      <c r="C377" s="107" t="s">
        <v>547</v>
      </c>
      <c r="D377" s="107" t="s">
        <v>89</v>
      </c>
      <c r="E377" s="108" t="s">
        <v>548</v>
      </c>
      <c r="F377" s="109" t="s">
        <v>549</v>
      </c>
      <c r="G377" s="110" t="s">
        <v>199</v>
      </c>
      <c r="H377" s="111">
        <v>1.153</v>
      </c>
      <c r="I377" s="112"/>
      <c r="J377" s="113">
        <f>ROUND(I377*H377,2)</f>
        <v>0</v>
      </c>
      <c r="K377" s="109" t="s">
        <v>93</v>
      </c>
      <c r="L377" s="11"/>
      <c r="M377" s="114" t="s">
        <v>10</v>
      </c>
      <c r="N377" s="115" t="s">
        <v>27</v>
      </c>
      <c r="O377" s="116"/>
      <c r="P377" s="117">
        <f>O377*H377</f>
        <v>0</v>
      </c>
      <c r="Q377" s="117">
        <v>1.06277</v>
      </c>
      <c r="R377" s="117">
        <f>Q377*H377</f>
        <v>1.22537381</v>
      </c>
      <c r="S377" s="117">
        <v>0</v>
      </c>
      <c r="T377" s="118">
        <f>S377*H377</f>
        <v>0</v>
      </c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R377" s="119" t="s">
        <v>94</v>
      </c>
      <c r="AT377" s="119" t="s">
        <v>89</v>
      </c>
      <c r="AU377" s="119" t="s">
        <v>2</v>
      </c>
      <c r="AY377" s="2" t="s">
        <v>87</v>
      </c>
      <c r="BE377" s="120">
        <f>IF(N377="základní",J377,0)</f>
        <v>0</v>
      </c>
      <c r="BF377" s="120">
        <f>IF(N377="snížená",J377,0)</f>
        <v>0</v>
      </c>
      <c r="BG377" s="120">
        <f>IF(N377="zákl. přenesená",J377,0)</f>
        <v>0</v>
      </c>
      <c r="BH377" s="120">
        <f>IF(N377="sníž. přenesená",J377,0)</f>
        <v>0</v>
      </c>
      <c r="BI377" s="120">
        <f>IF(N377="nulová",J377,0)</f>
        <v>0</v>
      </c>
      <c r="BJ377" s="2" t="s">
        <v>85</v>
      </c>
      <c r="BK377" s="120">
        <f>ROUND(I377*H377,2)</f>
        <v>0</v>
      </c>
      <c r="BL377" s="2" t="s">
        <v>94</v>
      </c>
      <c r="BM377" s="119" t="s">
        <v>550</v>
      </c>
    </row>
    <row r="378" spans="1:65" s="121" customFormat="1" x14ac:dyDescent="0.2">
      <c r="B378" s="122"/>
      <c r="D378" s="123" t="s">
        <v>96</v>
      </c>
      <c r="E378" s="124" t="s">
        <v>10</v>
      </c>
      <c r="F378" s="125" t="s">
        <v>551</v>
      </c>
      <c r="H378" s="126">
        <v>1.153</v>
      </c>
      <c r="I378" s="127"/>
      <c r="L378" s="122"/>
      <c r="M378" s="128"/>
      <c r="N378" s="129"/>
      <c r="O378" s="129"/>
      <c r="P378" s="129"/>
      <c r="Q378" s="129"/>
      <c r="R378" s="129"/>
      <c r="S378" s="129"/>
      <c r="T378" s="130"/>
      <c r="AT378" s="124" t="s">
        <v>96</v>
      </c>
      <c r="AU378" s="124" t="s">
        <v>2</v>
      </c>
      <c r="AV378" s="121" t="s">
        <v>2</v>
      </c>
      <c r="AW378" s="121" t="s">
        <v>98</v>
      </c>
      <c r="AX378" s="121" t="s">
        <v>85</v>
      </c>
      <c r="AY378" s="124" t="s">
        <v>87</v>
      </c>
    </row>
    <row r="379" spans="1:65" s="14" customFormat="1" ht="21.6" customHeight="1" x14ac:dyDescent="0.2">
      <c r="A379" s="10"/>
      <c r="B379" s="106"/>
      <c r="C379" s="107" t="s">
        <v>552</v>
      </c>
      <c r="D379" s="107" t="s">
        <v>89</v>
      </c>
      <c r="E379" s="108" t="s">
        <v>553</v>
      </c>
      <c r="F379" s="109" t="s">
        <v>554</v>
      </c>
      <c r="G379" s="110" t="s">
        <v>149</v>
      </c>
      <c r="H379" s="111">
        <v>0</v>
      </c>
      <c r="I379" s="112"/>
      <c r="J379" s="113">
        <f>ROUND(I379*H379,2)</f>
        <v>0</v>
      </c>
      <c r="K379" s="109" t="s">
        <v>93</v>
      </c>
      <c r="L379" s="11"/>
      <c r="M379" s="114" t="s">
        <v>10</v>
      </c>
      <c r="N379" s="115" t="s">
        <v>27</v>
      </c>
      <c r="O379" s="116"/>
      <c r="P379" s="117">
        <f>O379*H379</f>
        <v>0</v>
      </c>
      <c r="Q379" s="117">
        <v>0.27560000000000001</v>
      </c>
      <c r="R379" s="117">
        <f>Q379*H379</f>
        <v>0</v>
      </c>
      <c r="S379" s="117">
        <v>0</v>
      </c>
      <c r="T379" s="118">
        <f>S379*H379</f>
        <v>0</v>
      </c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R379" s="119" t="s">
        <v>94</v>
      </c>
      <c r="AT379" s="119" t="s">
        <v>89</v>
      </c>
      <c r="AU379" s="119" t="s">
        <v>2</v>
      </c>
      <c r="AY379" s="2" t="s">
        <v>87</v>
      </c>
      <c r="BE379" s="120">
        <f>IF(N379="základní",J379,0)</f>
        <v>0</v>
      </c>
      <c r="BF379" s="120">
        <f>IF(N379="snížená",J379,0)</f>
        <v>0</v>
      </c>
      <c r="BG379" s="120">
        <f>IF(N379="zákl. přenesená",J379,0)</f>
        <v>0</v>
      </c>
      <c r="BH379" s="120">
        <f>IF(N379="sníž. přenesená",J379,0)</f>
        <v>0</v>
      </c>
      <c r="BI379" s="120">
        <f>IF(N379="nulová",J379,0)</f>
        <v>0</v>
      </c>
      <c r="BJ379" s="2" t="s">
        <v>85</v>
      </c>
      <c r="BK379" s="120">
        <f>ROUND(I379*H379,2)</f>
        <v>0</v>
      </c>
      <c r="BL379" s="2" t="s">
        <v>94</v>
      </c>
      <c r="BM379" s="119" t="s">
        <v>555</v>
      </c>
    </row>
    <row r="380" spans="1:65" s="14" customFormat="1" ht="43.15" customHeight="1" x14ac:dyDescent="0.2">
      <c r="A380" s="10"/>
      <c r="B380" s="106"/>
      <c r="C380" s="107" t="s">
        <v>556</v>
      </c>
      <c r="D380" s="107" t="s">
        <v>89</v>
      </c>
      <c r="E380" s="108" t="s">
        <v>557</v>
      </c>
      <c r="F380" s="109" t="s">
        <v>558</v>
      </c>
      <c r="G380" s="110" t="s">
        <v>139</v>
      </c>
      <c r="H380" s="111">
        <v>13</v>
      </c>
      <c r="I380" s="112"/>
      <c r="J380" s="113">
        <f>ROUND(I380*H380,2)</f>
        <v>0</v>
      </c>
      <c r="K380" s="109" t="s">
        <v>93</v>
      </c>
      <c r="L380" s="11"/>
      <c r="M380" s="114" t="s">
        <v>10</v>
      </c>
      <c r="N380" s="115" t="s">
        <v>27</v>
      </c>
      <c r="O380" s="116"/>
      <c r="P380" s="117">
        <f>O380*H380</f>
        <v>0</v>
      </c>
      <c r="Q380" s="117">
        <v>1.7770000000000001E-2</v>
      </c>
      <c r="R380" s="117">
        <f>Q380*H380</f>
        <v>0.23101000000000002</v>
      </c>
      <c r="S380" s="117">
        <v>0</v>
      </c>
      <c r="T380" s="118">
        <f>S380*H380</f>
        <v>0</v>
      </c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R380" s="119" t="s">
        <v>94</v>
      </c>
      <c r="AT380" s="119" t="s">
        <v>89</v>
      </c>
      <c r="AU380" s="119" t="s">
        <v>2</v>
      </c>
      <c r="AY380" s="2" t="s">
        <v>87</v>
      </c>
      <c r="BE380" s="120">
        <f>IF(N380="základní",J380,0)</f>
        <v>0</v>
      </c>
      <c r="BF380" s="120">
        <f>IF(N380="snížená",J380,0)</f>
        <v>0</v>
      </c>
      <c r="BG380" s="120">
        <f>IF(N380="zákl. přenesená",J380,0)</f>
        <v>0</v>
      </c>
      <c r="BH380" s="120">
        <f>IF(N380="sníž. přenesená",J380,0)</f>
        <v>0</v>
      </c>
      <c r="BI380" s="120">
        <f>IF(N380="nulová",J380,0)</f>
        <v>0</v>
      </c>
      <c r="BJ380" s="2" t="s">
        <v>85</v>
      </c>
      <c r="BK380" s="120">
        <f>ROUND(I380*H380,2)</f>
        <v>0</v>
      </c>
      <c r="BL380" s="2" t="s">
        <v>94</v>
      </c>
      <c r="BM380" s="119" t="s">
        <v>559</v>
      </c>
    </row>
    <row r="381" spans="1:65" s="121" customFormat="1" x14ac:dyDescent="0.2">
      <c r="B381" s="122"/>
      <c r="D381" s="123" t="s">
        <v>96</v>
      </c>
      <c r="E381" s="124" t="s">
        <v>10</v>
      </c>
      <c r="F381" s="125" t="s">
        <v>560</v>
      </c>
      <c r="H381" s="126">
        <v>5</v>
      </c>
      <c r="I381" s="127"/>
      <c r="L381" s="122"/>
      <c r="M381" s="128"/>
      <c r="N381" s="129"/>
      <c r="O381" s="129"/>
      <c r="P381" s="129"/>
      <c r="Q381" s="129"/>
      <c r="R381" s="129"/>
      <c r="S381" s="129"/>
      <c r="T381" s="130"/>
      <c r="AT381" s="124" t="s">
        <v>96</v>
      </c>
      <c r="AU381" s="124" t="s">
        <v>2</v>
      </c>
      <c r="AV381" s="121" t="s">
        <v>2</v>
      </c>
      <c r="AW381" s="121" t="s">
        <v>98</v>
      </c>
      <c r="AX381" s="121" t="s">
        <v>86</v>
      </c>
      <c r="AY381" s="124" t="s">
        <v>87</v>
      </c>
    </row>
    <row r="382" spans="1:65" s="121" customFormat="1" x14ac:dyDescent="0.2">
      <c r="B382" s="122"/>
      <c r="D382" s="123" t="s">
        <v>96</v>
      </c>
      <c r="E382" s="124" t="s">
        <v>10</v>
      </c>
      <c r="F382" s="125" t="s">
        <v>561</v>
      </c>
      <c r="H382" s="126">
        <v>2</v>
      </c>
      <c r="I382" s="127"/>
      <c r="L382" s="122"/>
      <c r="M382" s="128"/>
      <c r="N382" s="129"/>
      <c r="O382" s="129"/>
      <c r="P382" s="129"/>
      <c r="Q382" s="129"/>
      <c r="R382" s="129"/>
      <c r="S382" s="129"/>
      <c r="T382" s="130"/>
      <c r="AT382" s="124" t="s">
        <v>96</v>
      </c>
      <c r="AU382" s="124" t="s">
        <v>2</v>
      </c>
      <c r="AV382" s="121" t="s">
        <v>2</v>
      </c>
      <c r="AW382" s="121" t="s">
        <v>98</v>
      </c>
      <c r="AX382" s="121" t="s">
        <v>86</v>
      </c>
      <c r="AY382" s="124" t="s">
        <v>87</v>
      </c>
    </row>
    <row r="383" spans="1:65" s="121" customFormat="1" x14ac:dyDescent="0.2">
      <c r="B383" s="122"/>
      <c r="D383" s="123" t="s">
        <v>96</v>
      </c>
      <c r="E383" s="124" t="s">
        <v>10</v>
      </c>
      <c r="F383" s="125" t="s">
        <v>562</v>
      </c>
      <c r="H383" s="126">
        <v>4</v>
      </c>
      <c r="I383" s="127"/>
      <c r="L383" s="122"/>
      <c r="M383" s="128"/>
      <c r="N383" s="129"/>
      <c r="O383" s="129"/>
      <c r="P383" s="129"/>
      <c r="Q383" s="129"/>
      <c r="R383" s="129"/>
      <c r="S383" s="129"/>
      <c r="T383" s="130"/>
      <c r="AT383" s="124" t="s">
        <v>96</v>
      </c>
      <c r="AU383" s="124" t="s">
        <v>2</v>
      </c>
      <c r="AV383" s="121" t="s">
        <v>2</v>
      </c>
      <c r="AW383" s="121" t="s">
        <v>98</v>
      </c>
      <c r="AX383" s="121" t="s">
        <v>86</v>
      </c>
      <c r="AY383" s="124" t="s">
        <v>87</v>
      </c>
    </row>
    <row r="384" spans="1:65" s="121" customFormat="1" x14ac:dyDescent="0.2">
      <c r="B384" s="122"/>
      <c r="D384" s="123" t="s">
        <v>96</v>
      </c>
      <c r="E384" s="124" t="s">
        <v>10</v>
      </c>
      <c r="F384" s="125" t="s">
        <v>563</v>
      </c>
      <c r="H384" s="126">
        <v>2</v>
      </c>
      <c r="I384" s="127"/>
      <c r="L384" s="122"/>
      <c r="M384" s="128"/>
      <c r="N384" s="129"/>
      <c r="O384" s="129"/>
      <c r="P384" s="129"/>
      <c r="Q384" s="129"/>
      <c r="R384" s="129"/>
      <c r="S384" s="129"/>
      <c r="T384" s="130"/>
      <c r="AT384" s="124" t="s">
        <v>96</v>
      </c>
      <c r="AU384" s="124" t="s">
        <v>2</v>
      </c>
      <c r="AV384" s="121" t="s">
        <v>2</v>
      </c>
      <c r="AW384" s="121" t="s">
        <v>98</v>
      </c>
      <c r="AX384" s="121" t="s">
        <v>86</v>
      </c>
      <c r="AY384" s="124" t="s">
        <v>87</v>
      </c>
    </row>
    <row r="385" spans="1:65" s="131" customFormat="1" x14ac:dyDescent="0.2">
      <c r="B385" s="132"/>
      <c r="D385" s="123" t="s">
        <v>96</v>
      </c>
      <c r="E385" s="133" t="s">
        <v>10</v>
      </c>
      <c r="F385" s="134" t="s">
        <v>103</v>
      </c>
      <c r="H385" s="135">
        <v>13</v>
      </c>
      <c r="I385" s="136"/>
      <c r="L385" s="132"/>
      <c r="M385" s="137"/>
      <c r="N385" s="138"/>
      <c r="O385" s="138"/>
      <c r="P385" s="138"/>
      <c r="Q385" s="138"/>
      <c r="R385" s="138"/>
      <c r="S385" s="138"/>
      <c r="T385" s="139"/>
      <c r="AT385" s="133" t="s">
        <v>96</v>
      </c>
      <c r="AU385" s="133" t="s">
        <v>2</v>
      </c>
      <c r="AV385" s="131" t="s">
        <v>94</v>
      </c>
      <c r="AW385" s="131" t="s">
        <v>98</v>
      </c>
      <c r="AX385" s="131" t="s">
        <v>85</v>
      </c>
      <c r="AY385" s="133" t="s">
        <v>87</v>
      </c>
    </row>
    <row r="386" spans="1:65" s="14" customFormat="1" ht="32.450000000000003" customHeight="1" x14ac:dyDescent="0.2">
      <c r="A386" s="10"/>
      <c r="B386" s="106"/>
      <c r="C386" s="148" t="s">
        <v>564</v>
      </c>
      <c r="D386" s="148" t="s">
        <v>153</v>
      </c>
      <c r="E386" s="149" t="s">
        <v>565</v>
      </c>
      <c r="F386" s="150" t="s">
        <v>566</v>
      </c>
      <c r="G386" s="151" t="s">
        <v>139</v>
      </c>
      <c r="H386" s="152">
        <v>5</v>
      </c>
      <c r="I386" s="153"/>
      <c r="J386" s="154">
        <f>ROUND(I386*H386,2)</f>
        <v>0</v>
      </c>
      <c r="K386" s="150" t="s">
        <v>10</v>
      </c>
      <c r="L386" s="155"/>
      <c r="M386" s="156" t="s">
        <v>10</v>
      </c>
      <c r="N386" s="157" t="s">
        <v>27</v>
      </c>
      <c r="O386" s="116"/>
      <c r="P386" s="117">
        <f>O386*H386</f>
        <v>0</v>
      </c>
      <c r="Q386" s="117">
        <v>2.053E-2</v>
      </c>
      <c r="R386" s="117">
        <f>Q386*H386</f>
        <v>0.10264999999999999</v>
      </c>
      <c r="S386" s="117">
        <v>0</v>
      </c>
      <c r="T386" s="118">
        <f>S386*H386</f>
        <v>0</v>
      </c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R386" s="119" t="s">
        <v>136</v>
      </c>
      <c r="AT386" s="119" t="s">
        <v>153</v>
      </c>
      <c r="AU386" s="119" t="s">
        <v>2</v>
      </c>
      <c r="AY386" s="2" t="s">
        <v>87</v>
      </c>
      <c r="BE386" s="120">
        <f>IF(N386="základní",J386,0)</f>
        <v>0</v>
      </c>
      <c r="BF386" s="120">
        <f>IF(N386="snížená",J386,0)</f>
        <v>0</v>
      </c>
      <c r="BG386" s="120">
        <f>IF(N386="zákl. přenesená",J386,0)</f>
        <v>0</v>
      </c>
      <c r="BH386" s="120">
        <f>IF(N386="sníž. přenesená",J386,0)</f>
        <v>0</v>
      </c>
      <c r="BI386" s="120">
        <f>IF(N386="nulová",J386,0)</f>
        <v>0</v>
      </c>
      <c r="BJ386" s="2" t="s">
        <v>85</v>
      </c>
      <c r="BK386" s="120">
        <f>ROUND(I386*H386,2)</f>
        <v>0</v>
      </c>
      <c r="BL386" s="2" t="s">
        <v>94</v>
      </c>
      <c r="BM386" s="119" t="s">
        <v>567</v>
      </c>
    </row>
    <row r="387" spans="1:65" s="14" customFormat="1" ht="32.450000000000003" customHeight="1" x14ac:dyDescent="0.2">
      <c r="A387" s="10"/>
      <c r="B387" s="106"/>
      <c r="C387" s="148" t="s">
        <v>568</v>
      </c>
      <c r="D387" s="148" t="s">
        <v>153</v>
      </c>
      <c r="E387" s="149" t="s">
        <v>569</v>
      </c>
      <c r="F387" s="150" t="s">
        <v>570</v>
      </c>
      <c r="G387" s="151" t="s">
        <v>139</v>
      </c>
      <c r="H387" s="152">
        <v>2</v>
      </c>
      <c r="I387" s="153"/>
      <c r="J387" s="154">
        <f>ROUND(I387*H387,2)</f>
        <v>0</v>
      </c>
      <c r="K387" s="150" t="s">
        <v>10</v>
      </c>
      <c r="L387" s="155"/>
      <c r="M387" s="156" t="s">
        <v>10</v>
      </c>
      <c r="N387" s="157" t="s">
        <v>27</v>
      </c>
      <c r="O387" s="116"/>
      <c r="P387" s="117">
        <f>O387*H387</f>
        <v>0</v>
      </c>
      <c r="Q387" s="117">
        <v>2.053E-2</v>
      </c>
      <c r="R387" s="117">
        <f>Q387*H387</f>
        <v>4.1059999999999999E-2</v>
      </c>
      <c r="S387" s="117">
        <v>0</v>
      </c>
      <c r="T387" s="118">
        <f>S387*H387</f>
        <v>0</v>
      </c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R387" s="119" t="s">
        <v>136</v>
      </c>
      <c r="AT387" s="119" t="s">
        <v>153</v>
      </c>
      <c r="AU387" s="119" t="s">
        <v>2</v>
      </c>
      <c r="AY387" s="2" t="s">
        <v>87</v>
      </c>
      <c r="BE387" s="120">
        <f>IF(N387="základní",J387,0)</f>
        <v>0</v>
      </c>
      <c r="BF387" s="120">
        <f>IF(N387="snížená",J387,0)</f>
        <v>0</v>
      </c>
      <c r="BG387" s="120">
        <f>IF(N387="zákl. přenesená",J387,0)</f>
        <v>0</v>
      </c>
      <c r="BH387" s="120">
        <f>IF(N387="sníž. přenesená",J387,0)</f>
        <v>0</v>
      </c>
      <c r="BI387" s="120">
        <f>IF(N387="nulová",J387,0)</f>
        <v>0</v>
      </c>
      <c r="BJ387" s="2" t="s">
        <v>85</v>
      </c>
      <c r="BK387" s="120">
        <f>ROUND(I387*H387,2)</f>
        <v>0</v>
      </c>
      <c r="BL387" s="2" t="s">
        <v>94</v>
      </c>
      <c r="BM387" s="119" t="s">
        <v>571</v>
      </c>
    </row>
    <row r="388" spans="1:65" s="14" customFormat="1" ht="32.450000000000003" customHeight="1" x14ac:dyDescent="0.2">
      <c r="A388" s="10"/>
      <c r="B388" s="106"/>
      <c r="C388" s="148" t="s">
        <v>572</v>
      </c>
      <c r="D388" s="148" t="s">
        <v>153</v>
      </c>
      <c r="E388" s="149" t="s">
        <v>573</v>
      </c>
      <c r="F388" s="150" t="s">
        <v>574</v>
      </c>
      <c r="G388" s="151" t="s">
        <v>139</v>
      </c>
      <c r="H388" s="152">
        <v>4</v>
      </c>
      <c r="I388" s="153"/>
      <c r="J388" s="154">
        <f>ROUND(I388*H388,2)</f>
        <v>0</v>
      </c>
      <c r="K388" s="150" t="s">
        <v>10</v>
      </c>
      <c r="L388" s="155"/>
      <c r="M388" s="156" t="s">
        <v>10</v>
      </c>
      <c r="N388" s="157" t="s">
        <v>27</v>
      </c>
      <c r="O388" s="116"/>
      <c r="P388" s="117">
        <f>O388*H388</f>
        <v>0</v>
      </c>
      <c r="Q388" s="117">
        <v>2.053E-2</v>
      </c>
      <c r="R388" s="117">
        <f>Q388*H388</f>
        <v>8.2119999999999999E-2</v>
      </c>
      <c r="S388" s="117">
        <v>0</v>
      </c>
      <c r="T388" s="118">
        <f>S388*H388</f>
        <v>0</v>
      </c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R388" s="119" t="s">
        <v>136</v>
      </c>
      <c r="AT388" s="119" t="s">
        <v>153</v>
      </c>
      <c r="AU388" s="119" t="s">
        <v>2</v>
      </c>
      <c r="AY388" s="2" t="s">
        <v>87</v>
      </c>
      <c r="BE388" s="120">
        <f>IF(N388="základní",J388,0)</f>
        <v>0</v>
      </c>
      <c r="BF388" s="120">
        <f>IF(N388="snížená",J388,0)</f>
        <v>0</v>
      </c>
      <c r="BG388" s="120">
        <f>IF(N388="zákl. přenesená",J388,0)</f>
        <v>0</v>
      </c>
      <c r="BH388" s="120">
        <f>IF(N388="sníž. přenesená",J388,0)</f>
        <v>0</v>
      </c>
      <c r="BI388" s="120">
        <f>IF(N388="nulová",J388,0)</f>
        <v>0</v>
      </c>
      <c r="BJ388" s="2" t="s">
        <v>85</v>
      </c>
      <c r="BK388" s="120">
        <f>ROUND(I388*H388,2)</f>
        <v>0</v>
      </c>
      <c r="BL388" s="2" t="s">
        <v>94</v>
      </c>
      <c r="BM388" s="119" t="s">
        <v>575</v>
      </c>
    </row>
    <row r="389" spans="1:65" s="14" customFormat="1" ht="32.450000000000003" customHeight="1" x14ac:dyDescent="0.2">
      <c r="A389" s="10"/>
      <c r="B389" s="106"/>
      <c r="C389" s="148" t="s">
        <v>576</v>
      </c>
      <c r="D389" s="148" t="s">
        <v>153</v>
      </c>
      <c r="E389" s="149" t="s">
        <v>577</v>
      </c>
      <c r="F389" s="150" t="s">
        <v>578</v>
      </c>
      <c r="G389" s="151" t="s">
        <v>139</v>
      </c>
      <c r="H389" s="152">
        <v>2</v>
      </c>
      <c r="I389" s="153"/>
      <c r="J389" s="154">
        <f>ROUND(I389*H389,2)</f>
        <v>0</v>
      </c>
      <c r="K389" s="150" t="s">
        <v>10</v>
      </c>
      <c r="L389" s="155"/>
      <c r="M389" s="156" t="s">
        <v>10</v>
      </c>
      <c r="N389" s="157" t="s">
        <v>27</v>
      </c>
      <c r="O389" s="116"/>
      <c r="P389" s="117">
        <f>O389*H389</f>
        <v>0</v>
      </c>
      <c r="Q389" s="117">
        <v>2.053E-2</v>
      </c>
      <c r="R389" s="117">
        <f>Q389*H389</f>
        <v>4.1059999999999999E-2</v>
      </c>
      <c r="S389" s="117">
        <v>0</v>
      </c>
      <c r="T389" s="118">
        <f>S389*H389</f>
        <v>0</v>
      </c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R389" s="119" t="s">
        <v>136</v>
      </c>
      <c r="AT389" s="119" t="s">
        <v>153</v>
      </c>
      <c r="AU389" s="119" t="s">
        <v>2</v>
      </c>
      <c r="AY389" s="2" t="s">
        <v>87</v>
      </c>
      <c r="BE389" s="120">
        <f>IF(N389="základní",J389,0)</f>
        <v>0</v>
      </c>
      <c r="BF389" s="120">
        <f>IF(N389="snížená",J389,0)</f>
        <v>0</v>
      </c>
      <c r="BG389" s="120">
        <f>IF(N389="zákl. přenesená",J389,0)</f>
        <v>0</v>
      </c>
      <c r="BH389" s="120">
        <f>IF(N389="sníž. přenesená",J389,0)</f>
        <v>0</v>
      </c>
      <c r="BI389" s="120">
        <f>IF(N389="nulová",J389,0)</f>
        <v>0</v>
      </c>
      <c r="BJ389" s="2" t="s">
        <v>85</v>
      </c>
      <c r="BK389" s="120">
        <f>ROUND(I389*H389,2)</f>
        <v>0</v>
      </c>
      <c r="BL389" s="2" t="s">
        <v>94</v>
      </c>
      <c r="BM389" s="119" t="s">
        <v>579</v>
      </c>
    </row>
    <row r="390" spans="1:65" s="92" customFormat="1" ht="22.9" customHeight="1" x14ac:dyDescent="0.2">
      <c r="B390" s="93"/>
      <c r="D390" s="94" t="s">
        <v>83</v>
      </c>
      <c r="E390" s="104" t="s">
        <v>141</v>
      </c>
      <c r="F390" s="104" t="s">
        <v>580</v>
      </c>
      <c r="I390" s="96"/>
      <c r="J390" s="105">
        <f>BK390</f>
        <v>0</v>
      </c>
      <c r="L390" s="93"/>
      <c r="M390" s="98"/>
      <c r="N390" s="99"/>
      <c r="O390" s="99"/>
      <c r="P390" s="100">
        <f>SUM(P391:P408)</f>
        <v>0</v>
      </c>
      <c r="Q390" s="99"/>
      <c r="R390" s="100">
        <f>SUM(R391:R408)</f>
        <v>0.1057468</v>
      </c>
      <c r="S390" s="99"/>
      <c r="T390" s="101">
        <f>SUM(T391:T408)</f>
        <v>0</v>
      </c>
      <c r="AR390" s="94" t="s">
        <v>85</v>
      </c>
      <c r="AT390" s="102" t="s">
        <v>83</v>
      </c>
      <c r="AU390" s="102" t="s">
        <v>85</v>
      </c>
      <c r="AY390" s="94" t="s">
        <v>87</v>
      </c>
      <c r="BK390" s="103">
        <f>SUM(BK391:BK408)</f>
        <v>0</v>
      </c>
    </row>
    <row r="391" spans="1:65" s="14" customFormat="1" ht="43.15" customHeight="1" x14ac:dyDescent="0.2">
      <c r="A391" s="10"/>
      <c r="B391" s="106"/>
      <c r="C391" s="107" t="s">
        <v>581</v>
      </c>
      <c r="D391" s="107" t="s">
        <v>89</v>
      </c>
      <c r="E391" s="108" t="s">
        <v>582</v>
      </c>
      <c r="F391" s="109" t="s">
        <v>583</v>
      </c>
      <c r="G391" s="110" t="s">
        <v>149</v>
      </c>
      <c r="H391" s="111">
        <v>277.15199999999999</v>
      </c>
      <c r="I391" s="112"/>
      <c r="J391" s="113">
        <f>ROUND(I391*H391,2)</f>
        <v>0</v>
      </c>
      <c r="K391" s="109" t="s">
        <v>93</v>
      </c>
      <c r="L391" s="11"/>
      <c r="M391" s="114" t="s">
        <v>10</v>
      </c>
      <c r="N391" s="115" t="s">
        <v>27</v>
      </c>
      <c r="O391" s="116"/>
      <c r="P391" s="117">
        <f>O391*H391</f>
        <v>0</v>
      </c>
      <c r="Q391" s="117">
        <v>0</v>
      </c>
      <c r="R391" s="117">
        <f>Q391*H391</f>
        <v>0</v>
      </c>
      <c r="S391" s="117">
        <v>0</v>
      </c>
      <c r="T391" s="118">
        <f>S391*H391</f>
        <v>0</v>
      </c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R391" s="119" t="s">
        <v>94</v>
      </c>
      <c r="AT391" s="119" t="s">
        <v>89</v>
      </c>
      <c r="AU391" s="119" t="s">
        <v>2</v>
      </c>
      <c r="AY391" s="2" t="s">
        <v>87</v>
      </c>
      <c r="BE391" s="120">
        <f>IF(N391="základní",J391,0)</f>
        <v>0</v>
      </c>
      <c r="BF391" s="120">
        <f>IF(N391="snížená",J391,0)</f>
        <v>0</v>
      </c>
      <c r="BG391" s="120">
        <f>IF(N391="zákl. přenesená",J391,0)</f>
        <v>0</v>
      </c>
      <c r="BH391" s="120">
        <f>IF(N391="sníž. přenesená",J391,0)</f>
        <v>0</v>
      </c>
      <c r="BI391" s="120">
        <f>IF(N391="nulová",J391,0)</f>
        <v>0</v>
      </c>
      <c r="BJ391" s="2" t="s">
        <v>85</v>
      </c>
      <c r="BK391" s="120">
        <f>ROUND(I391*H391,2)</f>
        <v>0</v>
      </c>
      <c r="BL391" s="2" t="s">
        <v>94</v>
      </c>
      <c r="BM391" s="119" t="s">
        <v>584</v>
      </c>
    </row>
    <row r="392" spans="1:65" s="121" customFormat="1" x14ac:dyDescent="0.2">
      <c r="B392" s="122"/>
      <c r="D392" s="123" t="s">
        <v>96</v>
      </c>
      <c r="E392" s="124" t="s">
        <v>10</v>
      </c>
      <c r="F392" s="125" t="s">
        <v>585</v>
      </c>
      <c r="H392" s="126">
        <v>277.15199999999999</v>
      </c>
      <c r="I392" s="127"/>
      <c r="L392" s="122"/>
      <c r="M392" s="128"/>
      <c r="N392" s="129"/>
      <c r="O392" s="129"/>
      <c r="P392" s="129"/>
      <c r="Q392" s="129"/>
      <c r="R392" s="129"/>
      <c r="S392" s="129"/>
      <c r="T392" s="130"/>
      <c r="AT392" s="124" t="s">
        <v>96</v>
      </c>
      <c r="AU392" s="124" t="s">
        <v>2</v>
      </c>
      <c r="AV392" s="121" t="s">
        <v>2</v>
      </c>
      <c r="AW392" s="121" t="s">
        <v>98</v>
      </c>
      <c r="AX392" s="121" t="s">
        <v>85</v>
      </c>
      <c r="AY392" s="124" t="s">
        <v>87</v>
      </c>
    </row>
    <row r="393" spans="1:65" s="14" customFormat="1" ht="54" customHeight="1" x14ac:dyDescent="0.2">
      <c r="A393" s="10"/>
      <c r="B393" s="106"/>
      <c r="C393" s="107" t="s">
        <v>586</v>
      </c>
      <c r="D393" s="107" t="s">
        <v>89</v>
      </c>
      <c r="E393" s="108" t="s">
        <v>587</v>
      </c>
      <c r="F393" s="109" t="s">
        <v>588</v>
      </c>
      <c r="G393" s="110" t="s">
        <v>149</v>
      </c>
      <c r="H393" s="111">
        <v>8314.56</v>
      </c>
      <c r="I393" s="112"/>
      <c r="J393" s="113">
        <f>ROUND(I393*H393,2)</f>
        <v>0</v>
      </c>
      <c r="K393" s="109" t="s">
        <v>93</v>
      </c>
      <c r="L393" s="11"/>
      <c r="M393" s="114" t="s">
        <v>10</v>
      </c>
      <c r="N393" s="115" t="s">
        <v>27</v>
      </c>
      <c r="O393" s="116"/>
      <c r="P393" s="117">
        <f>O393*H393</f>
        <v>0</v>
      </c>
      <c r="Q393" s="117">
        <v>0</v>
      </c>
      <c r="R393" s="117">
        <f>Q393*H393</f>
        <v>0</v>
      </c>
      <c r="S393" s="117">
        <v>0</v>
      </c>
      <c r="T393" s="118">
        <f>S393*H393</f>
        <v>0</v>
      </c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R393" s="119" t="s">
        <v>94</v>
      </c>
      <c r="AT393" s="119" t="s">
        <v>89</v>
      </c>
      <c r="AU393" s="119" t="s">
        <v>2</v>
      </c>
      <c r="AY393" s="2" t="s">
        <v>87</v>
      </c>
      <c r="BE393" s="120">
        <f>IF(N393="základní",J393,0)</f>
        <v>0</v>
      </c>
      <c r="BF393" s="120">
        <f>IF(N393="snížená",J393,0)</f>
        <v>0</v>
      </c>
      <c r="BG393" s="120">
        <f>IF(N393="zákl. přenesená",J393,0)</f>
        <v>0</v>
      </c>
      <c r="BH393" s="120">
        <f>IF(N393="sníž. přenesená",J393,0)</f>
        <v>0</v>
      </c>
      <c r="BI393" s="120">
        <f>IF(N393="nulová",J393,0)</f>
        <v>0</v>
      </c>
      <c r="BJ393" s="2" t="s">
        <v>85</v>
      </c>
      <c r="BK393" s="120">
        <f>ROUND(I393*H393,2)</f>
        <v>0</v>
      </c>
      <c r="BL393" s="2" t="s">
        <v>94</v>
      </c>
      <c r="BM393" s="119" t="s">
        <v>589</v>
      </c>
    </row>
    <row r="394" spans="1:65" s="121" customFormat="1" x14ac:dyDescent="0.2">
      <c r="B394" s="122"/>
      <c r="D394" s="123" t="s">
        <v>96</v>
      </c>
      <c r="E394" s="124" t="s">
        <v>10</v>
      </c>
      <c r="F394" s="125" t="s">
        <v>590</v>
      </c>
      <c r="H394" s="126">
        <v>8314.56</v>
      </c>
      <c r="I394" s="127"/>
      <c r="L394" s="122"/>
      <c r="M394" s="128"/>
      <c r="N394" s="129"/>
      <c r="O394" s="129"/>
      <c r="P394" s="129"/>
      <c r="Q394" s="129"/>
      <c r="R394" s="129"/>
      <c r="S394" s="129"/>
      <c r="T394" s="130"/>
      <c r="AT394" s="124" t="s">
        <v>96</v>
      </c>
      <c r="AU394" s="124" t="s">
        <v>2</v>
      </c>
      <c r="AV394" s="121" t="s">
        <v>2</v>
      </c>
      <c r="AW394" s="121" t="s">
        <v>98</v>
      </c>
      <c r="AX394" s="121" t="s">
        <v>85</v>
      </c>
      <c r="AY394" s="124" t="s">
        <v>87</v>
      </c>
    </row>
    <row r="395" spans="1:65" s="14" customFormat="1" ht="43.15" customHeight="1" x14ac:dyDescent="0.2">
      <c r="A395" s="10"/>
      <c r="B395" s="106"/>
      <c r="C395" s="107" t="s">
        <v>591</v>
      </c>
      <c r="D395" s="107" t="s">
        <v>89</v>
      </c>
      <c r="E395" s="108" t="s">
        <v>592</v>
      </c>
      <c r="F395" s="109" t="s">
        <v>593</v>
      </c>
      <c r="G395" s="110" t="s">
        <v>149</v>
      </c>
      <c r="H395" s="111">
        <v>277.15199999999999</v>
      </c>
      <c r="I395" s="112"/>
      <c r="J395" s="113">
        <f>ROUND(I395*H395,2)</f>
        <v>0</v>
      </c>
      <c r="K395" s="109" t="s">
        <v>93</v>
      </c>
      <c r="L395" s="11"/>
      <c r="M395" s="114" t="s">
        <v>10</v>
      </c>
      <c r="N395" s="115" t="s">
        <v>27</v>
      </c>
      <c r="O395" s="116"/>
      <c r="P395" s="117">
        <f>O395*H395</f>
        <v>0</v>
      </c>
      <c r="Q395" s="117">
        <v>0</v>
      </c>
      <c r="R395" s="117">
        <f>Q395*H395</f>
        <v>0</v>
      </c>
      <c r="S395" s="117">
        <v>0</v>
      </c>
      <c r="T395" s="118">
        <f>S395*H395</f>
        <v>0</v>
      </c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R395" s="119" t="s">
        <v>94</v>
      </c>
      <c r="AT395" s="119" t="s">
        <v>89</v>
      </c>
      <c r="AU395" s="119" t="s">
        <v>2</v>
      </c>
      <c r="AY395" s="2" t="s">
        <v>87</v>
      </c>
      <c r="BE395" s="120">
        <f>IF(N395="základní",J395,0)</f>
        <v>0</v>
      </c>
      <c r="BF395" s="120">
        <f>IF(N395="snížená",J395,0)</f>
        <v>0</v>
      </c>
      <c r="BG395" s="120">
        <f>IF(N395="zákl. přenesená",J395,0)</f>
        <v>0</v>
      </c>
      <c r="BH395" s="120">
        <f>IF(N395="sníž. přenesená",J395,0)</f>
        <v>0</v>
      </c>
      <c r="BI395" s="120">
        <f>IF(N395="nulová",J395,0)</f>
        <v>0</v>
      </c>
      <c r="BJ395" s="2" t="s">
        <v>85</v>
      </c>
      <c r="BK395" s="120">
        <f>ROUND(I395*H395,2)</f>
        <v>0</v>
      </c>
      <c r="BL395" s="2" t="s">
        <v>94</v>
      </c>
      <c r="BM395" s="119" t="s">
        <v>594</v>
      </c>
    </row>
    <row r="396" spans="1:65" s="14" customFormat="1" ht="21.6" customHeight="1" x14ac:dyDescent="0.2">
      <c r="A396" s="10"/>
      <c r="B396" s="106"/>
      <c r="C396" s="107" t="s">
        <v>595</v>
      </c>
      <c r="D396" s="107" t="s">
        <v>89</v>
      </c>
      <c r="E396" s="108" t="s">
        <v>596</v>
      </c>
      <c r="F396" s="109" t="s">
        <v>597</v>
      </c>
      <c r="G396" s="110" t="s">
        <v>149</v>
      </c>
      <c r="H396" s="111">
        <v>277.15199999999999</v>
      </c>
      <c r="I396" s="112"/>
      <c r="J396" s="113">
        <f>ROUND(I396*H396,2)</f>
        <v>0</v>
      </c>
      <c r="K396" s="109" t="s">
        <v>93</v>
      </c>
      <c r="L396" s="11"/>
      <c r="M396" s="114" t="s">
        <v>10</v>
      </c>
      <c r="N396" s="115" t="s">
        <v>27</v>
      </c>
      <c r="O396" s="116"/>
      <c r="P396" s="117">
        <f>O396*H396</f>
        <v>0</v>
      </c>
      <c r="Q396" s="117">
        <v>0</v>
      </c>
      <c r="R396" s="117">
        <f>Q396*H396</f>
        <v>0</v>
      </c>
      <c r="S396" s="117">
        <v>0</v>
      </c>
      <c r="T396" s="118">
        <f>S396*H396</f>
        <v>0</v>
      </c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R396" s="119" t="s">
        <v>94</v>
      </c>
      <c r="AT396" s="119" t="s">
        <v>89</v>
      </c>
      <c r="AU396" s="119" t="s">
        <v>2</v>
      </c>
      <c r="AY396" s="2" t="s">
        <v>87</v>
      </c>
      <c r="BE396" s="120">
        <f>IF(N396="základní",J396,0)</f>
        <v>0</v>
      </c>
      <c r="BF396" s="120">
        <f>IF(N396="snížená",J396,0)</f>
        <v>0</v>
      </c>
      <c r="BG396" s="120">
        <f>IF(N396="zákl. přenesená",J396,0)</f>
        <v>0</v>
      </c>
      <c r="BH396" s="120">
        <f>IF(N396="sníž. přenesená",J396,0)</f>
        <v>0</v>
      </c>
      <c r="BI396" s="120">
        <f>IF(N396="nulová",J396,0)</f>
        <v>0</v>
      </c>
      <c r="BJ396" s="2" t="s">
        <v>85</v>
      </c>
      <c r="BK396" s="120">
        <f>ROUND(I396*H396,2)</f>
        <v>0</v>
      </c>
      <c r="BL396" s="2" t="s">
        <v>94</v>
      </c>
      <c r="BM396" s="119" t="s">
        <v>598</v>
      </c>
    </row>
    <row r="397" spans="1:65" s="14" customFormat="1" ht="21.6" customHeight="1" x14ac:dyDescent="0.2">
      <c r="A397" s="10"/>
      <c r="B397" s="106"/>
      <c r="C397" s="107" t="s">
        <v>599</v>
      </c>
      <c r="D397" s="107" t="s">
        <v>89</v>
      </c>
      <c r="E397" s="108" t="s">
        <v>600</v>
      </c>
      <c r="F397" s="109" t="s">
        <v>601</v>
      </c>
      <c r="G397" s="110" t="s">
        <v>149</v>
      </c>
      <c r="H397" s="111">
        <v>8314.56</v>
      </c>
      <c r="I397" s="112"/>
      <c r="J397" s="113">
        <f>ROUND(I397*H397,2)</f>
        <v>0</v>
      </c>
      <c r="K397" s="109" t="s">
        <v>93</v>
      </c>
      <c r="L397" s="11"/>
      <c r="M397" s="114" t="s">
        <v>10</v>
      </c>
      <c r="N397" s="115" t="s">
        <v>27</v>
      </c>
      <c r="O397" s="116"/>
      <c r="P397" s="117">
        <f>O397*H397</f>
        <v>0</v>
      </c>
      <c r="Q397" s="117">
        <v>0</v>
      </c>
      <c r="R397" s="117">
        <f>Q397*H397</f>
        <v>0</v>
      </c>
      <c r="S397" s="117">
        <v>0</v>
      </c>
      <c r="T397" s="118">
        <f>S397*H397</f>
        <v>0</v>
      </c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R397" s="119" t="s">
        <v>94</v>
      </c>
      <c r="AT397" s="119" t="s">
        <v>89</v>
      </c>
      <c r="AU397" s="119" t="s">
        <v>2</v>
      </c>
      <c r="AY397" s="2" t="s">
        <v>87</v>
      </c>
      <c r="BE397" s="120">
        <f>IF(N397="základní",J397,0)</f>
        <v>0</v>
      </c>
      <c r="BF397" s="120">
        <f>IF(N397="snížená",J397,0)</f>
        <v>0</v>
      </c>
      <c r="BG397" s="120">
        <f>IF(N397="zákl. přenesená",J397,0)</f>
        <v>0</v>
      </c>
      <c r="BH397" s="120">
        <f>IF(N397="sníž. přenesená",J397,0)</f>
        <v>0</v>
      </c>
      <c r="BI397" s="120">
        <f>IF(N397="nulová",J397,0)</f>
        <v>0</v>
      </c>
      <c r="BJ397" s="2" t="s">
        <v>85</v>
      </c>
      <c r="BK397" s="120">
        <f>ROUND(I397*H397,2)</f>
        <v>0</v>
      </c>
      <c r="BL397" s="2" t="s">
        <v>94</v>
      </c>
      <c r="BM397" s="119" t="s">
        <v>602</v>
      </c>
    </row>
    <row r="398" spans="1:65" s="121" customFormat="1" x14ac:dyDescent="0.2">
      <c r="B398" s="122"/>
      <c r="D398" s="123" t="s">
        <v>96</v>
      </c>
      <c r="E398" s="124" t="s">
        <v>10</v>
      </c>
      <c r="F398" s="125" t="s">
        <v>590</v>
      </c>
      <c r="H398" s="126">
        <v>8314.56</v>
      </c>
      <c r="I398" s="127"/>
      <c r="L398" s="122"/>
      <c r="M398" s="128"/>
      <c r="N398" s="129"/>
      <c r="O398" s="129"/>
      <c r="P398" s="129"/>
      <c r="Q398" s="129"/>
      <c r="R398" s="129"/>
      <c r="S398" s="129"/>
      <c r="T398" s="130"/>
      <c r="AT398" s="124" t="s">
        <v>96</v>
      </c>
      <c r="AU398" s="124" t="s">
        <v>2</v>
      </c>
      <c r="AV398" s="121" t="s">
        <v>2</v>
      </c>
      <c r="AW398" s="121" t="s">
        <v>98</v>
      </c>
      <c r="AX398" s="121" t="s">
        <v>85</v>
      </c>
      <c r="AY398" s="124" t="s">
        <v>87</v>
      </c>
    </row>
    <row r="399" spans="1:65" s="14" customFormat="1" ht="21.6" customHeight="1" x14ac:dyDescent="0.2">
      <c r="A399" s="10"/>
      <c r="B399" s="106"/>
      <c r="C399" s="107" t="s">
        <v>603</v>
      </c>
      <c r="D399" s="107" t="s">
        <v>89</v>
      </c>
      <c r="E399" s="108" t="s">
        <v>604</v>
      </c>
      <c r="F399" s="109" t="s">
        <v>605</v>
      </c>
      <c r="G399" s="110" t="s">
        <v>149</v>
      </c>
      <c r="H399" s="111">
        <v>277.15199999999999</v>
      </c>
      <c r="I399" s="112"/>
      <c r="J399" s="113">
        <f>ROUND(I399*H399,2)</f>
        <v>0</v>
      </c>
      <c r="K399" s="109" t="s">
        <v>93</v>
      </c>
      <c r="L399" s="11"/>
      <c r="M399" s="114" t="s">
        <v>10</v>
      </c>
      <c r="N399" s="115" t="s">
        <v>27</v>
      </c>
      <c r="O399" s="116"/>
      <c r="P399" s="117">
        <f>O399*H399</f>
        <v>0</v>
      </c>
      <c r="Q399" s="117">
        <v>0</v>
      </c>
      <c r="R399" s="117">
        <f>Q399*H399</f>
        <v>0</v>
      </c>
      <c r="S399" s="117">
        <v>0</v>
      </c>
      <c r="T399" s="118">
        <f>S399*H399</f>
        <v>0</v>
      </c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R399" s="119" t="s">
        <v>94</v>
      </c>
      <c r="AT399" s="119" t="s">
        <v>89</v>
      </c>
      <c r="AU399" s="119" t="s">
        <v>2</v>
      </c>
      <c r="AY399" s="2" t="s">
        <v>87</v>
      </c>
      <c r="BE399" s="120">
        <f>IF(N399="základní",J399,0)</f>
        <v>0</v>
      </c>
      <c r="BF399" s="120">
        <f>IF(N399="snížená",J399,0)</f>
        <v>0</v>
      </c>
      <c r="BG399" s="120">
        <f>IF(N399="zákl. přenesená",J399,0)</f>
        <v>0</v>
      </c>
      <c r="BH399" s="120">
        <f>IF(N399="sníž. přenesená",J399,0)</f>
        <v>0</v>
      </c>
      <c r="BI399" s="120">
        <f>IF(N399="nulová",J399,0)</f>
        <v>0</v>
      </c>
      <c r="BJ399" s="2" t="s">
        <v>85</v>
      </c>
      <c r="BK399" s="120">
        <f>ROUND(I399*H399,2)</f>
        <v>0</v>
      </c>
      <c r="BL399" s="2" t="s">
        <v>94</v>
      </c>
      <c r="BM399" s="119" t="s">
        <v>606</v>
      </c>
    </row>
    <row r="400" spans="1:65" s="14" customFormat="1" ht="32.450000000000003" customHeight="1" x14ac:dyDescent="0.2">
      <c r="A400" s="10"/>
      <c r="B400" s="106"/>
      <c r="C400" s="107" t="s">
        <v>607</v>
      </c>
      <c r="D400" s="107" t="s">
        <v>89</v>
      </c>
      <c r="E400" s="108" t="s">
        <v>608</v>
      </c>
      <c r="F400" s="109" t="s">
        <v>609</v>
      </c>
      <c r="G400" s="110" t="s">
        <v>149</v>
      </c>
      <c r="H400" s="111">
        <v>216.34</v>
      </c>
      <c r="I400" s="112"/>
      <c r="J400" s="113">
        <f>ROUND(I400*H400,2)</f>
        <v>0</v>
      </c>
      <c r="K400" s="109" t="s">
        <v>93</v>
      </c>
      <c r="L400" s="11"/>
      <c r="M400" s="114" t="s">
        <v>10</v>
      </c>
      <c r="N400" s="115" t="s">
        <v>27</v>
      </c>
      <c r="O400" s="116"/>
      <c r="P400" s="117">
        <f>O400*H400</f>
        <v>0</v>
      </c>
      <c r="Q400" s="117">
        <v>1.2999999999999999E-4</v>
      </c>
      <c r="R400" s="117">
        <f>Q400*H400</f>
        <v>2.8124199999999999E-2</v>
      </c>
      <c r="S400" s="117">
        <v>0</v>
      </c>
      <c r="T400" s="118">
        <f>S400*H400</f>
        <v>0</v>
      </c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R400" s="119" t="s">
        <v>94</v>
      </c>
      <c r="AT400" s="119" t="s">
        <v>89</v>
      </c>
      <c r="AU400" s="119" t="s">
        <v>2</v>
      </c>
      <c r="AY400" s="2" t="s">
        <v>87</v>
      </c>
      <c r="BE400" s="120">
        <f>IF(N400="základní",J400,0)</f>
        <v>0</v>
      </c>
      <c r="BF400" s="120">
        <f>IF(N400="snížená",J400,0)</f>
        <v>0</v>
      </c>
      <c r="BG400" s="120">
        <f>IF(N400="zákl. přenesená",J400,0)</f>
        <v>0</v>
      </c>
      <c r="BH400" s="120">
        <f>IF(N400="sníž. přenesená",J400,0)</f>
        <v>0</v>
      </c>
      <c r="BI400" s="120">
        <f>IF(N400="nulová",J400,0)</f>
        <v>0</v>
      </c>
      <c r="BJ400" s="2" t="s">
        <v>85</v>
      </c>
      <c r="BK400" s="120">
        <f>ROUND(I400*H400,2)</f>
        <v>0</v>
      </c>
      <c r="BL400" s="2" t="s">
        <v>94</v>
      </c>
      <c r="BM400" s="119" t="s">
        <v>610</v>
      </c>
    </row>
    <row r="401" spans="1:65" s="14" customFormat="1" ht="32.450000000000003" customHeight="1" x14ac:dyDescent="0.2">
      <c r="A401" s="10"/>
      <c r="B401" s="106"/>
      <c r="C401" s="107" t="s">
        <v>611</v>
      </c>
      <c r="D401" s="107" t="s">
        <v>89</v>
      </c>
      <c r="E401" s="108" t="s">
        <v>612</v>
      </c>
      <c r="F401" s="109" t="s">
        <v>613</v>
      </c>
      <c r="G401" s="110" t="s">
        <v>149</v>
      </c>
      <c r="H401" s="111">
        <v>216.34</v>
      </c>
      <c r="I401" s="112"/>
      <c r="J401" s="113">
        <f>ROUND(I401*H401,2)</f>
        <v>0</v>
      </c>
      <c r="K401" s="109" t="s">
        <v>93</v>
      </c>
      <c r="L401" s="11"/>
      <c r="M401" s="114" t="s">
        <v>10</v>
      </c>
      <c r="N401" s="115" t="s">
        <v>27</v>
      </c>
      <c r="O401" s="116"/>
      <c r="P401" s="117">
        <f>O401*H401</f>
        <v>0</v>
      </c>
      <c r="Q401" s="117">
        <v>4.0000000000000003E-5</v>
      </c>
      <c r="R401" s="117">
        <f>Q401*H401</f>
        <v>8.6536000000000009E-3</v>
      </c>
      <c r="S401" s="117">
        <v>0</v>
      </c>
      <c r="T401" s="118">
        <f>S401*H401</f>
        <v>0</v>
      </c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R401" s="119" t="s">
        <v>94</v>
      </c>
      <c r="AT401" s="119" t="s">
        <v>89</v>
      </c>
      <c r="AU401" s="119" t="s">
        <v>2</v>
      </c>
      <c r="AY401" s="2" t="s">
        <v>87</v>
      </c>
      <c r="BE401" s="120">
        <f>IF(N401="základní",J401,0)</f>
        <v>0</v>
      </c>
      <c r="BF401" s="120">
        <f>IF(N401="snížená",J401,0)</f>
        <v>0</v>
      </c>
      <c r="BG401" s="120">
        <f>IF(N401="zákl. přenesená",J401,0)</f>
        <v>0</v>
      </c>
      <c r="BH401" s="120">
        <f>IF(N401="sníž. přenesená",J401,0)</f>
        <v>0</v>
      </c>
      <c r="BI401" s="120">
        <f>IF(N401="nulová",J401,0)</f>
        <v>0</v>
      </c>
      <c r="BJ401" s="2" t="s">
        <v>85</v>
      </c>
      <c r="BK401" s="120">
        <f>ROUND(I401*H401,2)</f>
        <v>0</v>
      </c>
      <c r="BL401" s="2" t="s">
        <v>94</v>
      </c>
      <c r="BM401" s="119" t="s">
        <v>614</v>
      </c>
    </row>
    <row r="402" spans="1:65" s="121" customFormat="1" x14ac:dyDescent="0.2">
      <c r="B402" s="122"/>
      <c r="D402" s="123" t="s">
        <v>96</v>
      </c>
      <c r="E402" s="124" t="s">
        <v>10</v>
      </c>
      <c r="F402" s="125" t="s">
        <v>615</v>
      </c>
      <c r="H402" s="126">
        <v>216.34</v>
      </c>
      <c r="I402" s="127"/>
      <c r="L402" s="122"/>
      <c r="M402" s="128"/>
      <c r="N402" s="129"/>
      <c r="O402" s="129"/>
      <c r="P402" s="129"/>
      <c r="Q402" s="129"/>
      <c r="R402" s="129"/>
      <c r="S402" s="129"/>
      <c r="T402" s="130"/>
      <c r="AT402" s="124" t="s">
        <v>96</v>
      </c>
      <c r="AU402" s="124" t="s">
        <v>2</v>
      </c>
      <c r="AV402" s="121" t="s">
        <v>2</v>
      </c>
      <c r="AW402" s="121" t="s">
        <v>98</v>
      </c>
      <c r="AX402" s="121" t="s">
        <v>85</v>
      </c>
      <c r="AY402" s="124" t="s">
        <v>87</v>
      </c>
    </row>
    <row r="403" spans="1:65" s="14" customFormat="1" ht="43.15" customHeight="1" x14ac:dyDescent="0.2">
      <c r="A403" s="10"/>
      <c r="B403" s="106"/>
      <c r="C403" s="107" t="s">
        <v>616</v>
      </c>
      <c r="D403" s="107" t="s">
        <v>89</v>
      </c>
      <c r="E403" s="108" t="s">
        <v>617</v>
      </c>
      <c r="F403" s="109" t="s">
        <v>618</v>
      </c>
      <c r="G403" s="110" t="s">
        <v>149</v>
      </c>
      <c r="H403" s="111">
        <v>3.55</v>
      </c>
      <c r="I403" s="112"/>
      <c r="J403" s="113">
        <f>ROUND(I403*H403,2)</f>
        <v>0</v>
      </c>
      <c r="K403" s="109" t="s">
        <v>93</v>
      </c>
      <c r="L403" s="11"/>
      <c r="M403" s="114" t="s">
        <v>10</v>
      </c>
      <c r="N403" s="115" t="s">
        <v>27</v>
      </c>
      <c r="O403" s="116"/>
      <c r="P403" s="117">
        <f>O403*H403</f>
        <v>0</v>
      </c>
      <c r="Q403" s="117">
        <v>1.58E-3</v>
      </c>
      <c r="R403" s="117">
        <f>Q403*H403</f>
        <v>5.6089999999999994E-3</v>
      </c>
      <c r="S403" s="117">
        <v>0</v>
      </c>
      <c r="T403" s="118">
        <f>S403*H403</f>
        <v>0</v>
      </c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R403" s="119" t="s">
        <v>94</v>
      </c>
      <c r="AT403" s="119" t="s">
        <v>89</v>
      </c>
      <c r="AU403" s="119" t="s">
        <v>2</v>
      </c>
      <c r="AY403" s="2" t="s">
        <v>87</v>
      </c>
      <c r="BE403" s="120">
        <f>IF(N403="základní",J403,0)</f>
        <v>0</v>
      </c>
      <c r="BF403" s="120">
        <f>IF(N403="snížená",J403,0)</f>
        <v>0</v>
      </c>
      <c r="BG403" s="120">
        <f>IF(N403="zákl. přenesená",J403,0)</f>
        <v>0</v>
      </c>
      <c r="BH403" s="120">
        <f>IF(N403="sníž. přenesená",J403,0)</f>
        <v>0</v>
      </c>
      <c r="BI403" s="120">
        <f>IF(N403="nulová",J403,0)</f>
        <v>0</v>
      </c>
      <c r="BJ403" s="2" t="s">
        <v>85</v>
      </c>
      <c r="BK403" s="120">
        <f>ROUND(I403*H403,2)</f>
        <v>0</v>
      </c>
      <c r="BL403" s="2" t="s">
        <v>94</v>
      </c>
      <c r="BM403" s="119" t="s">
        <v>619</v>
      </c>
    </row>
    <row r="404" spans="1:65" s="121" customFormat="1" x14ac:dyDescent="0.2">
      <c r="B404" s="122"/>
      <c r="D404" s="123" t="s">
        <v>96</v>
      </c>
      <c r="E404" s="124" t="s">
        <v>10</v>
      </c>
      <c r="F404" s="125" t="s">
        <v>620</v>
      </c>
      <c r="H404" s="126">
        <v>3.55</v>
      </c>
      <c r="I404" s="127"/>
      <c r="L404" s="122"/>
      <c r="M404" s="128"/>
      <c r="N404" s="129"/>
      <c r="O404" s="129"/>
      <c r="P404" s="129"/>
      <c r="Q404" s="129"/>
      <c r="R404" s="129"/>
      <c r="S404" s="129"/>
      <c r="T404" s="130"/>
      <c r="AT404" s="124" t="s">
        <v>96</v>
      </c>
      <c r="AU404" s="124" t="s">
        <v>2</v>
      </c>
      <c r="AV404" s="121" t="s">
        <v>2</v>
      </c>
      <c r="AW404" s="121" t="s">
        <v>98</v>
      </c>
      <c r="AX404" s="121" t="s">
        <v>85</v>
      </c>
      <c r="AY404" s="124" t="s">
        <v>87</v>
      </c>
    </row>
    <row r="405" spans="1:65" s="14" customFormat="1" ht="14.45" customHeight="1" x14ac:dyDescent="0.2">
      <c r="A405" s="10"/>
      <c r="B405" s="106"/>
      <c r="C405" s="107" t="s">
        <v>621</v>
      </c>
      <c r="D405" s="107" t="s">
        <v>89</v>
      </c>
      <c r="E405" s="108" t="s">
        <v>622</v>
      </c>
      <c r="F405" s="109" t="s">
        <v>623</v>
      </c>
      <c r="G405" s="110" t="s">
        <v>139</v>
      </c>
      <c r="H405" s="111">
        <v>1</v>
      </c>
      <c r="I405" s="112"/>
      <c r="J405" s="113">
        <f>ROUND(I405*H405,2)</f>
        <v>0</v>
      </c>
      <c r="K405" s="109" t="s">
        <v>10</v>
      </c>
      <c r="L405" s="11"/>
      <c r="M405" s="114" t="s">
        <v>10</v>
      </c>
      <c r="N405" s="115" t="s">
        <v>27</v>
      </c>
      <c r="O405" s="116"/>
      <c r="P405" s="117">
        <f>O405*H405</f>
        <v>0</v>
      </c>
      <c r="Q405" s="117">
        <v>2.2000000000000001E-3</v>
      </c>
      <c r="R405" s="117">
        <f>Q405*H405</f>
        <v>2.2000000000000001E-3</v>
      </c>
      <c r="S405" s="117">
        <v>0</v>
      </c>
      <c r="T405" s="118">
        <f>S405*H405</f>
        <v>0</v>
      </c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R405" s="119" t="s">
        <v>94</v>
      </c>
      <c r="AT405" s="119" t="s">
        <v>89</v>
      </c>
      <c r="AU405" s="119" t="s">
        <v>2</v>
      </c>
      <c r="AY405" s="2" t="s">
        <v>87</v>
      </c>
      <c r="BE405" s="120">
        <f>IF(N405="základní",J405,0)</f>
        <v>0</v>
      </c>
      <c r="BF405" s="120">
        <f>IF(N405="snížená",J405,0)</f>
        <v>0</v>
      </c>
      <c r="BG405" s="120">
        <f>IF(N405="zákl. přenesená",J405,0)</f>
        <v>0</v>
      </c>
      <c r="BH405" s="120">
        <f>IF(N405="sníž. přenesená",J405,0)</f>
        <v>0</v>
      </c>
      <c r="BI405" s="120">
        <f>IF(N405="nulová",J405,0)</f>
        <v>0</v>
      </c>
      <c r="BJ405" s="2" t="s">
        <v>85</v>
      </c>
      <c r="BK405" s="120">
        <f>ROUND(I405*H405,2)</f>
        <v>0</v>
      </c>
      <c r="BL405" s="2" t="s">
        <v>94</v>
      </c>
      <c r="BM405" s="119" t="s">
        <v>624</v>
      </c>
    </row>
    <row r="406" spans="1:65" s="14" customFormat="1" ht="21.6" customHeight="1" x14ac:dyDescent="0.2">
      <c r="A406" s="10"/>
      <c r="B406" s="106"/>
      <c r="C406" s="107" t="s">
        <v>625</v>
      </c>
      <c r="D406" s="107" t="s">
        <v>89</v>
      </c>
      <c r="E406" s="108" t="s">
        <v>626</v>
      </c>
      <c r="F406" s="109" t="s">
        <v>627</v>
      </c>
      <c r="G406" s="110" t="s">
        <v>166</v>
      </c>
      <c r="H406" s="111">
        <v>25</v>
      </c>
      <c r="I406" s="112"/>
      <c r="J406" s="113">
        <f>ROUND(I406*H406,2)</f>
        <v>0</v>
      </c>
      <c r="K406" s="109" t="s">
        <v>10</v>
      </c>
      <c r="L406" s="11"/>
      <c r="M406" s="114" t="s">
        <v>10</v>
      </c>
      <c r="N406" s="115" t="s">
        <v>27</v>
      </c>
      <c r="O406" s="116"/>
      <c r="P406" s="117">
        <f>O406*H406</f>
        <v>0</v>
      </c>
      <c r="Q406" s="117">
        <v>2.2000000000000001E-3</v>
      </c>
      <c r="R406" s="117">
        <f>Q406*H406</f>
        <v>5.5E-2</v>
      </c>
      <c r="S406" s="117">
        <v>0</v>
      </c>
      <c r="T406" s="118">
        <f>S406*H406</f>
        <v>0</v>
      </c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R406" s="119" t="s">
        <v>94</v>
      </c>
      <c r="AT406" s="119" t="s">
        <v>89</v>
      </c>
      <c r="AU406" s="119" t="s">
        <v>2</v>
      </c>
      <c r="AY406" s="2" t="s">
        <v>87</v>
      </c>
      <c r="BE406" s="120">
        <f>IF(N406="základní",J406,0)</f>
        <v>0</v>
      </c>
      <c r="BF406" s="120">
        <f>IF(N406="snížená",J406,0)</f>
        <v>0</v>
      </c>
      <c r="BG406" s="120">
        <f>IF(N406="zákl. přenesená",J406,0)</f>
        <v>0</v>
      </c>
      <c r="BH406" s="120">
        <f>IF(N406="sníž. přenesená",J406,0)</f>
        <v>0</v>
      </c>
      <c r="BI406" s="120">
        <f>IF(N406="nulová",J406,0)</f>
        <v>0</v>
      </c>
      <c r="BJ406" s="2" t="s">
        <v>85</v>
      </c>
      <c r="BK406" s="120">
        <f>ROUND(I406*H406,2)</f>
        <v>0</v>
      </c>
      <c r="BL406" s="2" t="s">
        <v>94</v>
      </c>
      <c r="BM406" s="119" t="s">
        <v>628</v>
      </c>
    </row>
    <row r="407" spans="1:65" s="14" customFormat="1" ht="21.6" customHeight="1" x14ac:dyDescent="0.2">
      <c r="A407" s="10"/>
      <c r="B407" s="106"/>
      <c r="C407" s="107" t="s">
        <v>629</v>
      </c>
      <c r="D407" s="107" t="s">
        <v>89</v>
      </c>
      <c r="E407" s="108" t="s">
        <v>630</v>
      </c>
      <c r="F407" s="109" t="s">
        <v>631</v>
      </c>
      <c r="G407" s="110" t="s">
        <v>166</v>
      </c>
      <c r="H407" s="111">
        <v>2.8</v>
      </c>
      <c r="I407" s="112"/>
      <c r="J407" s="113">
        <f>ROUND(I407*H407,2)</f>
        <v>0</v>
      </c>
      <c r="K407" s="109" t="s">
        <v>10</v>
      </c>
      <c r="L407" s="11"/>
      <c r="M407" s="114" t="s">
        <v>10</v>
      </c>
      <c r="N407" s="115" t="s">
        <v>27</v>
      </c>
      <c r="O407" s="116"/>
      <c r="P407" s="117">
        <f>O407*H407</f>
        <v>0</v>
      </c>
      <c r="Q407" s="117">
        <v>2.2000000000000001E-3</v>
      </c>
      <c r="R407" s="117">
        <f>Q407*H407</f>
        <v>6.1599999999999997E-3</v>
      </c>
      <c r="S407" s="117">
        <v>0</v>
      </c>
      <c r="T407" s="118">
        <f>S407*H407</f>
        <v>0</v>
      </c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R407" s="119" t="s">
        <v>94</v>
      </c>
      <c r="AT407" s="119" t="s">
        <v>89</v>
      </c>
      <c r="AU407" s="119" t="s">
        <v>2</v>
      </c>
      <c r="AY407" s="2" t="s">
        <v>87</v>
      </c>
      <c r="BE407" s="120">
        <f>IF(N407="základní",J407,0)</f>
        <v>0</v>
      </c>
      <c r="BF407" s="120">
        <f>IF(N407="snížená",J407,0)</f>
        <v>0</v>
      </c>
      <c r="BG407" s="120">
        <f>IF(N407="zákl. přenesená",J407,0)</f>
        <v>0</v>
      </c>
      <c r="BH407" s="120">
        <f>IF(N407="sníž. přenesená",J407,0)</f>
        <v>0</v>
      </c>
      <c r="BI407" s="120">
        <f>IF(N407="nulová",J407,0)</f>
        <v>0</v>
      </c>
      <c r="BJ407" s="2" t="s">
        <v>85</v>
      </c>
      <c r="BK407" s="120">
        <f>ROUND(I407*H407,2)</f>
        <v>0</v>
      </c>
      <c r="BL407" s="2" t="s">
        <v>94</v>
      </c>
      <c r="BM407" s="119" t="s">
        <v>632</v>
      </c>
    </row>
    <row r="408" spans="1:65" s="121" customFormat="1" x14ac:dyDescent="0.2">
      <c r="B408" s="122"/>
      <c r="D408" s="123" t="s">
        <v>96</v>
      </c>
      <c r="E408" s="124" t="s">
        <v>10</v>
      </c>
      <c r="F408" s="125" t="s">
        <v>633</v>
      </c>
      <c r="H408" s="126">
        <v>2.8</v>
      </c>
      <c r="I408" s="127"/>
      <c r="L408" s="122"/>
      <c r="M408" s="128"/>
      <c r="N408" s="129"/>
      <c r="O408" s="129"/>
      <c r="P408" s="129"/>
      <c r="Q408" s="129"/>
      <c r="R408" s="129"/>
      <c r="S408" s="129"/>
      <c r="T408" s="130"/>
      <c r="AT408" s="124" t="s">
        <v>96</v>
      </c>
      <c r="AU408" s="124" t="s">
        <v>2</v>
      </c>
      <c r="AV408" s="121" t="s">
        <v>2</v>
      </c>
      <c r="AW408" s="121" t="s">
        <v>98</v>
      </c>
      <c r="AX408" s="121" t="s">
        <v>85</v>
      </c>
      <c r="AY408" s="124" t="s">
        <v>87</v>
      </c>
    </row>
    <row r="409" spans="1:65" s="92" customFormat="1" ht="22.9" customHeight="1" x14ac:dyDescent="0.2">
      <c r="B409" s="93"/>
      <c r="D409" s="94" t="s">
        <v>83</v>
      </c>
      <c r="E409" s="104" t="s">
        <v>634</v>
      </c>
      <c r="F409" s="104" t="s">
        <v>635</v>
      </c>
      <c r="I409" s="96"/>
      <c r="J409" s="105">
        <f>BK409</f>
        <v>0</v>
      </c>
      <c r="L409" s="93"/>
      <c r="M409" s="98"/>
      <c r="N409" s="99"/>
      <c r="O409" s="99"/>
      <c r="P409" s="100">
        <f>SUM(P410:P455)</f>
        <v>0</v>
      </c>
      <c r="Q409" s="99"/>
      <c r="R409" s="100">
        <f>SUM(R410:R455)</f>
        <v>0</v>
      </c>
      <c r="S409" s="99"/>
      <c r="T409" s="101">
        <f>SUM(T410:T455)</f>
        <v>0</v>
      </c>
      <c r="AR409" s="94" t="s">
        <v>85</v>
      </c>
      <c r="AT409" s="102" t="s">
        <v>83</v>
      </c>
      <c r="AU409" s="102" t="s">
        <v>85</v>
      </c>
      <c r="AY409" s="94" t="s">
        <v>87</v>
      </c>
      <c r="BK409" s="103">
        <f>SUM(BK410:BK455)</f>
        <v>0</v>
      </c>
    </row>
    <row r="410" spans="1:65" s="14" customFormat="1" ht="32.450000000000003" customHeight="1" x14ac:dyDescent="0.2">
      <c r="A410" s="10"/>
      <c r="B410" s="106"/>
      <c r="C410" s="107" t="s">
        <v>636</v>
      </c>
      <c r="D410" s="107" t="s">
        <v>89</v>
      </c>
      <c r="E410" s="108" t="s">
        <v>637</v>
      </c>
      <c r="F410" s="109" t="s">
        <v>638</v>
      </c>
      <c r="G410" s="110" t="s">
        <v>139</v>
      </c>
      <c r="H410" s="111">
        <v>1</v>
      </c>
      <c r="I410" s="112"/>
      <c r="J410" s="113">
        <f t="shared" ref="J410:J455" si="0">ROUND(I410*H410,2)</f>
        <v>0</v>
      </c>
      <c r="K410" s="109" t="s">
        <v>10</v>
      </c>
      <c r="L410" s="11"/>
      <c r="M410" s="114" t="s">
        <v>10</v>
      </c>
      <c r="N410" s="115" t="s">
        <v>27</v>
      </c>
      <c r="O410" s="116"/>
      <c r="P410" s="117">
        <f t="shared" ref="P410:P455" si="1">O410*H410</f>
        <v>0</v>
      </c>
      <c r="Q410" s="117">
        <v>0</v>
      </c>
      <c r="R410" s="117">
        <f t="shared" ref="R410:R455" si="2">Q410*H410</f>
        <v>0</v>
      </c>
      <c r="S410" s="117">
        <v>0</v>
      </c>
      <c r="T410" s="118">
        <f t="shared" ref="T410:T455" si="3">S410*H410</f>
        <v>0</v>
      </c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R410" s="119" t="s">
        <v>94</v>
      </c>
      <c r="AT410" s="119" t="s">
        <v>89</v>
      </c>
      <c r="AU410" s="119" t="s">
        <v>2</v>
      </c>
      <c r="AY410" s="2" t="s">
        <v>87</v>
      </c>
      <c r="BE410" s="120">
        <f t="shared" ref="BE410:BE455" si="4">IF(N410="základní",J410,0)</f>
        <v>0</v>
      </c>
      <c r="BF410" s="120">
        <f t="shared" ref="BF410:BF455" si="5">IF(N410="snížená",J410,0)</f>
        <v>0</v>
      </c>
      <c r="BG410" s="120">
        <f t="shared" ref="BG410:BG455" si="6">IF(N410="zákl. přenesená",J410,0)</f>
        <v>0</v>
      </c>
      <c r="BH410" s="120">
        <f t="shared" ref="BH410:BH455" si="7">IF(N410="sníž. přenesená",J410,0)</f>
        <v>0</v>
      </c>
      <c r="BI410" s="120">
        <f t="shared" ref="BI410:BI455" si="8">IF(N410="nulová",J410,0)</f>
        <v>0</v>
      </c>
      <c r="BJ410" s="2" t="s">
        <v>85</v>
      </c>
      <c r="BK410" s="120">
        <f t="shared" ref="BK410:BK455" si="9">ROUND(I410*H410,2)</f>
        <v>0</v>
      </c>
      <c r="BL410" s="2" t="s">
        <v>94</v>
      </c>
      <c r="BM410" s="119" t="s">
        <v>639</v>
      </c>
    </row>
    <row r="411" spans="1:65" s="14" customFormat="1" ht="32.450000000000003" customHeight="1" x14ac:dyDescent="0.2">
      <c r="A411" s="10"/>
      <c r="B411" s="106"/>
      <c r="C411" s="107" t="s">
        <v>640</v>
      </c>
      <c r="D411" s="107" t="s">
        <v>89</v>
      </c>
      <c r="E411" s="108" t="s">
        <v>641</v>
      </c>
      <c r="F411" s="109" t="s">
        <v>642</v>
      </c>
      <c r="G411" s="110" t="s">
        <v>139</v>
      </c>
      <c r="H411" s="111">
        <v>1</v>
      </c>
      <c r="I411" s="112"/>
      <c r="J411" s="113">
        <f t="shared" si="0"/>
        <v>0</v>
      </c>
      <c r="K411" s="109" t="s">
        <v>10</v>
      </c>
      <c r="L411" s="11"/>
      <c r="M411" s="114" t="s">
        <v>10</v>
      </c>
      <c r="N411" s="115" t="s">
        <v>27</v>
      </c>
      <c r="O411" s="116"/>
      <c r="P411" s="117">
        <f t="shared" si="1"/>
        <v>0</v>
      </c>
      <c r="Q411" s="117">
        <v>0</v>
      </c>
      <c r="R411" s="117">
        <f t="shared" si="2"/>
        <v>0</v>
      </c>
      <c r="S411" s="117">
        <v>0</v>
      </c>
      <c r="T411" s="118">
        <f t="shared" si="3"/>
        <v>0</v>
      </c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R411" s="119" t="s">
        <v>94</v>
      </c>
      <c r="AT411" s="119" t="s">
        <v>89</v>
      </c>
      <c r="AU411" s="119" t="s">
        <v>2</v>
      </c>
      <c r="AY411" s="2" t="s">
        <v>87</v>
      </c>
      <c r="BE411" s="120">
        <f t="shared" si="4"/>
        <v>0</v>
      </c>
      <c r="BF411" s="120">
        <f t="shared" si="5"/>
        <v>0</v>
      </c>
      <c r="BG411" s="120">
        <f t="shared" si="6"/>
        <v>0</v>
      </c>
      <c r="BH411" s="120">
        <f t="shared" si="7"/>
        <v>0</v>
      </c>
      <c r="BI411" s="120">
        <f t="shared" si="8"/>
        <v>0</v>
      </c>
      <c r="BJ411" s="2" t="s">
        <v>85</v>
      </c>
      <c r="BK411" s="120">
        <f t="shared" si="9"/>
        <v>0</v>
      </c>
      <c r="BL411" s="2" t="s">
        <v>94</v>
      </c>
      <c r="BM411" s="119" t="s">
        <v>643</v>
      </c>
    </row>
    <row r="412" spans="1:65" s="14" customFormat="1" ht="54" customHeight="1" x14ac:dyDescent="0.2">
      <c r="A412" s="10"/>
      <c r="B412" s="106"/>
      <c r="C412" s="107" t="s">
        <v>644</v>
      </c>
      <c r="D412" s="107" t="s">
        <v>89</v>
      </c>
      <c r="E412" s="108" t="s">
        <v>645</v>
      </c>
      <c r="F412" s="109" t="s">
        <v>646</v>
      </c>
      <c r="G412" s="110" t="s">
        <v>647</v>
      </c>
      <c r="H412" s="111">
        <v>1</v>
      </c>
      <c r="I412" s="112"/>
      <c r="J412" s="113">
        <f t="shared" si="0"/>
        <v>0</v>
      </c>
      <c r="K412" s="109" t="s">
        <v>10</v>
      </c>
      <c r="L412" s="11"/>
      <c r="M412" s="114" t="s">
        <v>10</v>
      </c>
      <c r="N412" s="115" t="s">
        <v>27</v>
      </c>
      <c r="O412" s="116"/>
      <c r="P412" s="117">
        <f t="shared" si="1"/>
        <v>0</v>
      </c>
      <c r="Q412" s="117">
        <v>0</v>
      </c>
      <c r="R412" s="117">
        <f t="shared" si="2"/>
        <v>0</v>
      </c>
      <c r="S412" s="117">
        <v>0</v>
      </c>
      <c r="T412" s="118">
        <f t="shared" si="3"/>
        <v>0</v>
      </c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R412" s="119" t="s">
        <v>94</v>
      </c>
      <c r="AT412" s="119" t="s">
        <v>89</v>
      </c>
      <c r="AU412" s="119" t="s">
        <v>2</v>
      </c>
      <c r="AY412" s="2" t="s">
        <v>87</v>
      </c>
      <c r="BE412" s="120">
        <f t="shared" si="4"/>
        <v>0</v>
      </c>
      <c r="BF412" s="120">
        <f t="shared" si="5"/>
        <v>0</v>
      </c>
      <c r="BG412" s="120">
        <f t="shared" si="6"/>
        <v>0</v>
      </c>
      <c r="BH412" s="120">
        <f t="shared" si="7"/>
        <v>0</v>
      </c>
      <c r="BI412" s="120">
        <f t="shared" si="8"/>
        <v>0</v>
      </c>
      <c r="BJ412" s="2" t="s">
        <v>85</v>
      </c>
      <c r="BK412" s="120">
        <f t="shared" si="9"/>
        <v>0</v>
      </c>
      <c r="BL412" s="2" t="s">
        <v>94</v>
      </c>
      <c r="BM412" s="119" t="s">
        <v>648</v>
      </c>
    </row>
    <row r="413" spans="1:65" s="14" customFormat="1" ht="54" customHeight="1" x14ac:dyDescent="0.2">
      <c r="A413" s="10"/>
      <c r="B413" s="106"/>
      <c r="C413" s="107" t="s">
        <v>649</v>
      </c>
      <c r="D413" s="107" t="s">
        <v>89</v>
      </c>
      <c r="E413" s="108" t="s">
        <v>650</v>
      </c>
      <c r="F413" s="109" t="s">
        <v>651</v>
      </c>
      <c r="G413" s="110" t="s">
        <v>647</v>
      </c>
      <c r="H413" s="111">
        <v>1</v>
      </c>
      <c r="I413" s="112"/>
      <c r="J413" s="113">
        <f t="shared" si="0"/>
        <v>0</v>
      </c>
      <c r="K413" s="109" t="s">
        <v>10</v>
      </c>
      <c r="L413" s="11"/>
      <c r="M413" s="114" t="s">
        <v>10</v>
      </c>
      <c r="N413" s="115" t="s">
        <v>27</v>
      </c>
      <c r="O413" s="116"/>
      <c r="P413" s="117">
        <f t="shared" si="1"/>
        <v>0</v>
      </c>
      <c r="Q413" s="117">
        <v>0</v>
      </c>
      <c r="R413" s="117">
        <f t="shared" si="2"/>
        <v>0</v>
      </c>
      <c r="S413" s="117">
        <v>0</v>
      </c>
      <c r="T413" s="118">
        <f t="shared" si="3"/>
        <v>0</v>
      </c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R413" s="119" t="s">
        <v>94</v>
      </c>
      <c r="AT413" s="119" t="s">
        <v>89</v>
      </c>
      <c r="AU413" s="119" t="s">
        <v>2</v>
      </c>
      <c r="AY413" s="2" t="s">
        <v>87</v>
      </c>
      <c r="BE413" s="120">
        <f t="shared" si="4"/>
        <v>0</v>
      </c>
      <c r="BF413" s="120">
        <f t="shared" si="5"/>
        <v>0</v>
      </c>
      <c r="BG413" s="120">
        <f t="shared" si="6"/>
        <v>0</v>
      </c>
      <c r="BH413" s="120">
        <f t="shared" si="7"/>
        <v>0</v>
      </c>
      <c r="BI413" s="120">
        <f t="shared" si="8"/>
        <v>0</v>
      </c>
      <c r="BJ413" s="2" t="s">
        <v>85</v>
      </c>
      <c r="BK413" s="120">
        <f t="shared" si="9"/>
        <v>0</v>
      </c>
      <c r="BL413" s="2" t="s">
        <v>94</v>
      </c>
      <c r="BM413" s="119" t="s">
        <v>652</v>
      </c>
    </row>
    <row r="414" spans="1:65" s="14" customFormat="1" ht="43.15" customHeight="1" x14ac:dyDescent="0.2">
      <c r="A414" s="10"/>
      <c r="B414" s="106"/>
      <c r="C414" s="107" t="s">
        <v>653</v>
      </c>
      <c r="D414" s="107" t="s">
        <v>89</v>
      </c>
      <c r="E414" s="108" t="s">
        <v>654</v>
      </c>
      <c r="F414" s="109" t="s">
        <v>655</v>
      </c>
      <c r="G414" s="110" t="s">
        <v>647</v>
      </c>
      <c r="H414" s="111">
        <v>1</v>
      </c>
      <c r="I414" s="112"/>
      <c r="J414" s="113">
        <f t="shared" si="0"/>
        <v>0</v>
      </c>
      <c r="K414" s="109" t="s">
        <v>10</v>
      </c>
      <c r="L414" s="11"/>
      <c r="M414" s="114" t="s">
        <v>10</v>
      </c>
      <c r="N414" s="115" t="s">
        <v>27</v>
      </c>
      <c r="O414" s="116"/>
      <c r="P414" s="117">
        <f t="shared" si="1"/>
        <v>0</v>
      </c>
      <c r="Q414" s="117">
        <v>0</v>
      </c>
      <c r="R414" s="117">
        <f t="shared" si="2"/>
        <v>0</v>
      </c>
      <c r="S414" s="117">
        <v>0</v>
      </c>
      <c r="T414" s="118">
        <f t="shared" si="3"/>
        <v>0</v>
      </c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R414" s="119" t="s">
        <v>94</v>
      </c>
      <c r="AT414" s="119" t="s">
        <v>89</v>
      </c>
      <c r="AU414" s="119" t="s">
        <v>2</v>
      </c>
      <c r="AY414" s="2" t="s">
        <v>87</v>
      </c>
      <c r="BE414" s="120">
        <f t="shared" si="4"/>
        <v>0</v>
      </c>
      <c r="BF414" s="120">
        <f t="shared" si="5"/>
        <v>0</v>
      </c>
      <c r="BG414" s="120">
        <f t="shared" si="6"/>
        <v>0</v>
      </c>
      <c r="BH414" s="120">
        <f t="shared" si="7"/>
        <v>0</v>
      </c>
      <c r="BI414" s="120">
        <f t="shared" si="8"/>
        <v>0</v>
      </c>
      <c r="BJ414" s="2" t="s">
        <v>85</v>
      </c>
      <c r="BK414" s="120">
        <f t="shared" si="9"/>
        <v>0</v>
      </c>
      <c r="BL414" s="2" t="s">
        <v>94</v>
      </c>
      <c r="BM414" s="119" t="s">
        <v>656</v>
      </c>
    </row>
    <row r="415" spans="1:65" s="14" customFormat="1" ht="43.15" customHeight="1" x14ac:dyDescent="0.2">
      <c r="A415" s="10"/>
      <c r="B415" s="106"/>
      <c r="C415" s="107" t="s">
        <v>657</v>
      </c>
      <c r="D415" s="107" t="s">
        <v>89</v>
      </c>
      <c r="E415" s="108" t="s">
        <v>658</v>
      </c>
      <c r="F415" s="109" t="s">
        <v>659</v>
      </c>
      <c r="G415" s="110" t="s">
        <v>647</v>
      </c>
      <c r="H415" s="111">
        <v>1</v>
      </c>
      <c r="I415" s="112"/>
      <c r="J415" s="113">
        <f t="shared" si="0"/>
        <v>0</v>
      </c>
      <c r="K415" s="109" t="s">
        <v>10</v>
      </c>
      <c r="L415" s="11"/>
      <c r="M415" s="114" t="s">
        <v>10</v>
      </c>
      <c r="N415" s="115" t="s">
        <v>27</v>
      </c>
      <c r="O415" s="116"/>
      <c r="P415" s="117">
        <f t="shared" si="1"/>
        <v>0</v>
      </c>
      <c r="Q415" s="117">
        <v>0</v>
      </c>
      <c r="R415" s="117">
        <f t="shared" si="2"/>
        <v>0</v>
      </c>
      <c r="S415" s="117">
        <v>0</v>
      </c>
      <c r="T415" s="118">
        <f t="shared" si="3"/>
        <v>0</v>
      </c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R415" s="119" t="s">
        <v>94</v>
      </c>
      <c r="AT415" s="119" t="s">
        <v>89</v>
      </c>
      <c r="AU415" s="119" t="s">
        <v>2</v>
      </c>
      <c r="AY415" s="2" t="s">
        <v>87</v>
      </c>
      <c r="BE415" s="120">
        <f t="shared" si="4"/>
        <v>0</v>
      </c>
      <c r="BF415" s="120">
        <f t="shared" si="5"/>
        <v>0</v>
      </c>
      <c r="BG415" s="120">
        <f t="shared" si="6"/>
        <v>0</v>
      </c>
      <c r="BH415" s="120">
        <f t="shared" si="7"/>
        <v>0</v>
      </c>
      <c r="BI415" s="120">
        <f t="shared" si="8"/>
        <v>0</v>
      </c>
      <c r="BJ415" s="2" t="s">
        <v>85</v>
      </c>
      <c r="BK415" s="120">
        <f t="shared" si="9"/>
        <v>0</v>
      </c>
      <c r="BL415" s="2" t="s">
        <v>94</v>
      </c>
      <c r="BM415" s="119" t="s">
        <v>660</v>
      </c>
    </row>
    <row r="416" spans="1:65" s="14" customFormat="1" ht="32.450000000000003" customHeight="1" x14ac:dyDescent="0.2">
      <c r="A416" s="10"/>
      <c r="B416" s="106"/>
      <c r="C416" s="107" t="s">
        <v>661</v>
      </c>
      <c r="D416" s="107" t="s">
        <v>89</v>
      </c>
      <c r="E416" s="108" t="s">
        <v>662</v>
      </c>
      <c r="F416" s="109" t="s">
        <v>663</v>
      </c>
      <c r="G416" s="110" t="s">
        <v>139</v>
      </c>
      <c r="H416" s="111">
        <v>21</v>
      </c>
      <c r="I416" s="112"/>
      <c r="J416" s="113">
        <f t="shared" si="0"/>
        <v>0</v>
      </c>
      <c r="K416" s="109" t="s">
        <v>10</v>
      </c>
      <c r="L416" s="11"/>
      <c r="M416" s="114" t="s">
        <v>10</v>
      </c>
      <c r="N416" s="115" t="s">
        <v>27</v>
      </c>
      <c r="O416" s="116"/>
      <c r="P416" s="117">
        <f t="shared" si="1"/>
        <v>0</v>
      </c>
      <c r="Q416" s="117">
        <v>0</v>
      </c>
      <c r="R416" s="117">
        <f t="shared" si="2"/>
        <v>0</v>
      </c>
      <c r="S416" s="117">
        <v>0</v>
      </c>
      <c r="T416" s="118">
        <f t="shared" si="3"/>
        <v>0</v>
      </c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R416" s="119" t="s">
        <v>94</v>
      </c>
      <c r="AT416" s="119" t="s">
        <v>89</v>
      </c>
      <c r="AU416" s="119" t="s">
        <v>2</v>
      </c>
      <c r="AY416" s="2" t="s">
        <v>87</v>
      </c>
      <c r="BE416" s="120">
        <f t="shared" si="4"/>
        <v>0</v>
      </c>
      <c r="BF416" s="120">
        <f t="shared" si="5"/>
        <v>0</v>
      </c>
      <c r="BG416" s="120">
        <f t="shared" si="6"/>
        <v>0</v>
      </c>
      <c r="BH416" s="120">
        <f t="shared" si="7"/>
        <v>0</v>
      </c>
      <c r="BI416" s="120">
        <f t="shared" si="8"/>
        <v>0</v>
      </c>
      <c r="BJ416" s="2" t="s">
        <v>85</v>
      </c>
      <c r="BK416" s="120">
        <f t="shared" si="9"/>
        <v>0</v>
      </c>
      <c r="BL416" s="2" t="s">
        <v>94</v>
      </c>
      <c r="BM416" s="119" t="s">
        <v>664</v>
      </c>
    </row>
    <row r="417" spans="1:65" s="14" customFormat="1" ht="32.450000000000003" customHeight="1" x14ac:dyDescent="0.2">
      <c r="A417" s="10"/>
      <c r="B417" s="106"/>
      <c r="C417" s="107" t="s">
        <v>665</v>
      </c>
      <c r="D417" s="107" t="s">
        <v>89</v>
      </c>
      <c r="E417" s="108" t="s">
        <v>666</v>
      </c>
      <c r="F417" s="109" t="s">
        <v>667</v>
      </c>
      <c r="G417" s="110" t="s">
        <v>139</v>
      </c>
      <c r="H417" s="111">
        <v>4</v>
      </c>
      <c r="I417" s="112"/>
      <c r="J417" s="113">
        <f t="shared" si="0"/>
        <v>0</v>
      </c>
      <c r="K417" s="109" t="s">
        <v>10</v>
      </c>
      <c r="L417" s="11"/>
      <c r="M417" s="114" t="s">
        <v>10</v>
      </c>
      <c r="N417" s="115" t="s">
        <v>27</v>
      </c>
      <c r="O417" s="116"/>
      <c r="P417" s="117">
        <f t="shared" si="1"/>
        <v>0</v>
      </c>
      <c r="Q417" s="117">
        <v>0</v>
      </c>
      <c r="R417" s="117">
        <f t="shared" si="2"/>
        <v>0</v>
      </c>
      <c r="S417" s="117">
        <v>0</v>
      </c>
      <c r="T417" s="118">
        <f t="shared" si="3"/>
        <v>0</v>
      </c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R417" s="119" t="s">
        <v>94</v>
      </c>
      <c r="AT417" s="119" t="s">
        <v>89</v>
      </c>
      <c r="AU417" s="119" t="s">
        <v>2</v>
      </c>
      <c r="AY417" s="2" t="s">
        <v>87</v>
      </c>
      <c r="BE417" s="120">
        <f t="shared" si="4"/>
        <v>0</v>
      </c>
      <c r="BF417" s="120">
        <f t="shared" si="5"/>
        <v>0</v>
      </c>
      <c r="BG417" s="120">
        <f t="shared" si="6"/>
        <v>0</v>
      </c>
      <c r="BH417" s="120">
        <f t="shared" si="7"/>
        <v>0</v>
      </c>
      <c r="BI417" s="120">
        <f t="shared" si="8"/>
        <v>0</v>
      </c>
      <c r="BJ417" s="2" t="s">
        <v>85</v>
      </c>
      <c r="BK417" s="120">
        <f t="shared" si="9"/>
        <v>0</v>
      </c>
      <c r="BL417" s="2" t="s">
        <v>94</v>
      </c>
      <c r="BM417" s="119" t="s">
        <v>668</v>
      </c>
    </row>
    <row r="418" spans="1:65" s="14" customFormat="1" ht="32.450000000000003" customHeight="1" x14ac:dyDescent="0.2">
      <c r="A418" s="10"/>
      <c r="B418" s="106"/>
      <c r="C418" s="107" t="s">
        <v>669</v>
      </c>
      <c r="D418" s="107" t="s">
        <v>89</v>
      </c>
      <c r="E418" s="108" t="s">
        <v>670</v>
      </c>
      <c r="F418" s="109" t="s">
        <v>671</v>
      </c>
      <c r="G418" s="110" t="s">
        <v>139</v>
      </c>
      <c r="H418" s="111">
        <v>1</v>
      </c>
      <c r="I418" s="112"/>
      <c r="J418" s="113">
        <f t="shared" si="0"/>
        <v>0</v>
      </c>
      <c r="K418" s="109" t="s">
        <v>10</v>
      </c>
      <c r="L418" s="11"/>
      <c r="M418" s="114" t="s">
        <v>10</v>
      </c>
      <c r="N418" s="115" t="s">
        <v>27</v>
      </c>
      <c r="O418" s="116"/>
      <c r="P418" s="117">
        <f t="shared" si="1"/>
        <v>0</v>
      </c>
      <c r="Q418" s="117">
        <v>0</v>
      </c>
      <c r="R418" s="117">
        <f t="shared" si="2"/>
        <v>0</v>
      </c>
      <c r="S418" s="117">
        <v>0</v>
      </c>
      <c r="T418" s="118">
        <f t="shared" si="3"/>
        <v>0</v>
      </c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R418" s="119" t="s">
        <v>94</v>
      </c>
      <c r="AT418" s="119" t="s">
        <v>89</v>
      </c>
      <c r="AU418" s="119" t="s">
        <v>2</v>
      </c>
      <c r="AY418" s="2" t="s">
        <v>87</v>
      </c>
      <c r="BE418" s="120">
        <f t="shared" si="4"/>
        <v>0</v>
      </c>
      <c r="BF418" s="120">
        <f t="shared" si="5"/>
        <v>0</v>
      </c>
      <c r="BG418" s="120">
        <f t="shared" si="6"/>
        <v>0</v>
      </c>
      <c r="BH418" s="120">
        <f t="shared" si="7"/>
        <v>0</v>
      </c>
      <c r="BI418" s="120">
        <f t="shared" si="8"/>
        <v>0</v>
      </c>
      <c r="BJ418" s="2" t="s">
        <v>85</v>
      </c>
      <c r="BK418" s="120">
        <f t="shared" si="9"/>
        <v>0</v>
      </c>
      <c r="BL418" s="2" t="s">
        <v>94</v>
      </c>
      <c r="BM418" s="119" t="s">
        <v>672</v>
      </c>
    </row>
    <row r="419" spans="1:65" s="14" customFormat="1" ht="32.450000000000003" customHeight="1" x14ac:dyDescent="0.2">
      <c r="A419" s="10"/>
      <c r="B419" s="106"/>
      <c r="C419" s="107" t="s">
        <v>673</v>
      </c>
      <c r="D419" s="107" t="s">
        <v>89</v>
      </c>
      <c r="E419" s="108" t="s">
        <v>674</v>
      </c>
      <c r="F419" s="109" t="s">
        <v>675</v>
      </c>
      <c r="G419" s="110" t="s">
        <v>139</v>
      </c>
      <c r="H419" s="111">
        <v>6</v>
      </c>
      <c r="I419" s="112"/>
      <c r="J419" s="113">
        <f t="shared" si="0"/>
        <v>0</v>
      </c>
      <c r="K419" s="109" t="s">
        <v>10</v>
      </c>
      <c r="L419" s="11"/>
      <c r="M419" s="114" t="s">
        <v>10</v>
      </c>
      <c r="N419" s="115" t="s">
        <v>27</v>
      </c>
      <c r="O419" s="116"/>
      <c r="P419" s="117">
        <f t="shared" si="1"/>
        <v>0</v>
      </c>
      <c r="Q419" s="117">
        <v>0</v>
      </c>
      <c r="R419" s="117">
        <f t="shared" si="2"/>
        <v>0</v>
      </c>
      <c r="S419" s="117">
        <v>0</v>
      </c>
      <c r="T419" s="118">
        <f t="shared" si="3"/>
        <v>0</v>
      </c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R419" s="119" t="s">
        <v>94</v>
      </c>
      <c r="AT419" s="119" t="s">
        <v>89</v>
      </c>
      <c r="AU419" s="119" t="s">
        <v>2</v>
      </c>
      <c r="AY419" s="2" t="s">
        <v>87</v>
      </c>
      <c r="BE419" s="120">
        <f t="shared" si="4"/>
        <v>0</v>
      </c>
      <c r="BF419" s="120">
        <f t="shared" si="5"/>
        <v>0</v>
      </c>
      <c r="BG419" s="120">
        <f t="shared" si="6"/>
        <v>0</v>
      </c>
      <c r="BH419" s="120">
        <f t="shared" si="7"/>
        <v>0</v>
      </c>
      <c r="BI419" s="120">
        <f t="shared" si="8"/>
        <v>0</v>
      </c>
      <c r="BJ419" s="2" t="s">
        <v>85</v>
      </c>
      <c r="BK419" s="120">
        <f t="shared" si="9"/>
        <v>0</v>
      </c>
      <c r="BL419" s="2" t="s">
        <v>94</v>
      </c>
      <c r="BM419" s="119" t="s">
        <v>676</v>
      </c>
    </row>
    <row r="420" spans="1:65" s="14" customFormat="1" ht="32.450000000000003" customHeight="1" x14ac:dyDescent="0.2">
      <c r="A420" s="10"/>
      <c r="B420" s="106"/>
      <c r="C420" s="107" t="s">
        <v>677</v>
      </c>
      <c r="D420" s="107" t="s">
        <v>89</v>
      </c>
      <c r="E420" s="108" t="s">
        <v>678</v>
      </c>
      <c r="F420" s="109" t="s">
        <v>679</v>
      </c>
      <c r="G420" s="110" t="s">
        <v>139</v>
      </c>
      <c r="H420" s="111">
        <v>2</v>
      </c>
      <c r="I420" s="112"/>
      <c r="J420" s="113">
        <f t="shared" si="0"/>
        <v>0</v>
      </c>
      <c r="K420" s="109" t="s">
        <v>10</v>
      </c>
      <c r="L420" s="11"/>
      <c r="M420" s="114" t="s">
        <v>10</v>
      </c>
      <c r="N420" s="115" t="s">
        <v>27</v>
      </c>
      <c r="O420" s="116"/>
      <c r="P420" s="117">
        <f t="shared" si="1"/>
        <v>0</v>
      </c>
      <c r="Q420" s="117">
        <v>0</v>
      </c>
      <c r="R420" s="117">
        <f t="shared" si="2"/>
        <v>0</v>
      </c>
      <c r="S420" s="117">
        <v>0</v>
      </c>
      <c r="T420" s="118">
        <f t="shared" si="3"/>
        <v>0</v>
      </c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R420" s="119" t="s">
        <v>94</v>
      </c>
      <c r="AT420" s="119" t="s">
        <v>89</v>
      </c>
      <c r="AU420" s="119" t="s">
        <v>2</v>
      </c>
      <c r="AY420" s="2" t="s">
        <v>87</v>
      </c>
      <c r="BE420" s="120">
        <f t="shared" si="4"/>
        <v>0</v>
      </c>
      <c r="BF420" s="120">
        <f t="shared" si="5"/>
        <v>0</v>
      </c>
      <c r="BG420" s="120">
        <f t="shared" si="6"/>
        <v>0</v>
      </c>
      <c r="BH420" s="120">
        <f t="shared" si="7"/>
        <v>0</v>
      </c>
      <c r="BI420" s="120">
        <f t="shared" si="8"/>
        <v>0</v>
      </c>
      <c r="BJ420" s="2" t="s">
        <v>85</v>
      </c>
      <c r="BK420" s="120">
        <f t="shared" si="9"/>
        <v>0</v>
      </c>
      <c r="BL420" s="2" t="s">
        <v>94</v>
      </c>
      <c r="BM420" s="119" t="s">
        <v>680</v>
      </c>
    </row>
    <row r="421" spans="1:65" s="14" customFormat="1" ht="21.6" customHeight="1" x14ac:dyDescent="0.2">
      <c r="A421" s="10"/>
      <c r="B421" s="106"/>
      <c r="C421" s="107" t="s">
        <v>681</v>
      </c>
      <c r="D421" s="107" t="s">
        <v>89</v>
      </c>
      <c r="E421" s="108" t="s">
        <v>682</v>
      </c>
      <c r="F421" s="109" t="s">
        <v>683</v>
      </c>
      <c r="G421" s="110" t="s">
        <v>139</v>
      </c>
      <c r="H421" s="111">
        <v>7</v>
      </c>
      <c r="I421" s="112"/>
      <c r="J421" s="113">
        <f t="shared" si="0"/>
        <v>0</v>
      </c>
      <c r="K421" s="109" t="s">
        <v>10</v>
      </c>
      <c r="L421" s="11"/>
      <c r="M421" s="114" t="s">
        <v>10</v>
      </c>
      <c r="N421" s="115" t="s">
        <v>27</v>
      </c>
      <c r="O421" s="116"/>
      <c r="P421" s="117">
        <f t="shared" si="1"/>
        <v>0</v>
      </c>
      <c r="Q421" s="117">
        <v>0</v>
      </c>
      <c r="R421" s="117">
        <f t="shared" si="2"/>
        <v>0</v>
      </c>
      <c r="S421" s="117">
        <v>0</v>
      </c>
      <c r="T421" s="118">
        <f t="shared" si="3"/>
        <v>0</v>
      </c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R421" s="119" t="s">
        <v>94</v>
      </c>
      <c r="AT421" s="119" t="s">
        <v>89</v>
      </c>
      <c r="AU421" s="119" t="s">
        <v>2</v>
      </c>
      <c r="AY421" s="2" t="s">
        <v>87</v>
      </c>
      <c r="BE421" s="120">
        <f t="shared" si="4"/>
        <v>0</v>
      </c>
      <c r="BF421" s="120">
        <f t="shared" si="5"/>
        <v>0</v>
      </c>
      <c r="BG421" s="120">
        <f t="shared" si="6"/>
        <v>0</v>
      </c>
      <c r="BH421" s="120">
        <f t="shared" si="7"/>
        <v>0</v>
      </c>
      <c r="BI421" s="120">
        <f t="shared" si="8"/>
        <v>0</v>
      </c>
      <c r="BJ421" s="2" t="s">
        <v>85</v>
      </c>
      <c r="BK421" s="120">
        <f t="shared" si="9"/>
        <v>0</v>
      </c>
      <c r="BL421" s="2" t="s">
        <v>94</v>
      </c>
      <c r="BM421" s="119" t="s">
        <v>684</v>
      </c>
    </row>
    <row r="422" spans="1:65" s="14" customFormat="1" ht="21.6" customHeight="1" x14ac:dyDescent="0.2">
      <c r="A422" s="10"/>
      <c r="B422" s="106"/>
      <c r="C422" s="107" t="s">
        <v>685</v>
      </c>
      <c r="D422" s="107" t="s">
        <v>89</v>
      </c>
      <c r="E422" s="108" t="s">
        <v>686</v>
      </c>
      <c r="F422" s="109" t="s">
        <v>687</v>
      </c>
      <c r="G422" s="110" t="s">
        <v>139</v>
      </c>
      <c r="H422" s="111">
        <v>4</v>
      </c>
      <c r="I422" s="112"/>
      <c r="J422" s="113">
        <f t="shared" si="0"/>
        <v>0</v>
      </c>
      <c r="K422" s="109" t="s">
        <v>10</v>
      </c>
      <c r="L422" s="11"/>
      <c r="M422" s="114" t="s">
        <v>10</v>
      </c>
      <c r="N422" s="115" t="s">
        <v>27</v>
      </c>
      <c r="O422" s="116"/>
      <c r="P422" s="117">
        <f t="shared" si="1"/>
        <v>0</v>
      </c>
      <c r="Q422" s="117">
        <v>0</v>
      </c>
      <c r="R422" s="117">
        <f t="shared" si="2"/>
        <v>0</v>
      </c>
      <c r="S422" s="117">
        <v>0</v>
      </c>
      <c r="T422" s="118">
        <f t="shared" si="3"/>
        <v>0</v>
      </c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R422" s="119" t="s">
        <v>94</v>
      </c>
      <c r="AT422" s="119" t="s">
        <v>89</v>
      </c>
      <c r="AU422" s="119" t="s">
        <v>2</v>
      </c>
      <c r="AY422" s="2" t="s">
        <v>87</v>
      </c>
      <c r="BE422" s="120">
        <f t="shared" si="4"/>
        <v>0</v>
      </c>
      <c r="BF422" s="120">
        <f t="shared" si="5"/>
        <v>0</v>
      </c>
      <c r="BG422" s="120">
        <f t="shared" si="6"/>
        <v>0</v>
      </c>
      <c r="BH422" s="120">
        <f t="shared" si="7"/>
        <v>0</v>
      </c>
      <c r="BI422" s="120">
        <f t="shared" si="8"/>
        <v>0</v>
      </c>
      <c r="BJ422" s="2" t="s">
        <v>85</v>
      </c>
      <c r="BK422" s="120">
        <f t="shared" si="9"/>
        <v>0</v>
      </c>
      <c r="BL422" s="2" t="s">
        <v>94</v>
      </c>
      <c r="BM422" s="119" t="s">
        <v>688</v>
      </c>
    </row>
    <row r="423" spans="1:65" s="14" customFormat="1" ht="21.6" customHeight="1" x14ac:dyDescent="0.2">
      <c r="A423" s="10"/>
      <c r="B423" s="106"/>
      <c r="C423" s="107" t="s">
        <v>689</v>
      </c>
      <c r="D423" s="107" t="s">
        <v>89</v>
      </c>
      <c r="E423" s="108" t="s">
        <v>690</v>
      </c>
      <c r="F423" s="109" t="s">
        <v>691</v>
      </c>
      <c r="G423" s="110" t="s">
        <v>139</v>
      </c>
      <c r="H423" s="111">
        <v>7</v>
      </c>
      <c r="I423" s="112"/>
      <c r="J423" s="113">
        <f t="shared" si="0"/>
        <v>0</v>
      </c>
      <c r="K423" s="109" t="s">
        <v>10</v>
      </c>
      <c r="L423" s="11"/>
      <c r="M423" s="114" t="s">
        <v>10</v>
      </c>
      <c r="N423" s="115" t="s">
        <v>27</v>
      </c>
      <c r="O423" s="116"/>
      <c r="P423" s="117">
        <f t="shared" si="1"/>
        <v>0</v>
      </c>
      <c r="Q423" s="117">
        <v>0</v>
      </c>
      <c r="R423" s="117">
        <f t="shared" si="2"/>
        <v>0</v>
      </c>
      <c r="S423" s="117">
        <v>0</v>
      </c>
      <c r="T423" s="118">
        <f t="shared" si="3"/>
        <v>0</v>
      </c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R423" s="119" t="s">
        <v>94</v>
      </c>
      <c r="AT423" s="119" t="s">
        <v>89</v>
      </c>
      <c r="AU423" s="119" t="s">
        <v>2</v>
      </c>
      <c r="AY423" s="2" t="s">
        <v>87</v>
      </c>
      <c r="BE423" s="120">
        <f t="shared" si="4"/>
        <v>0</v>
      </c>
      <c r="BF423" s="120">
        <f t="shared" si="5"/>
        <v>0</v>
      </c>
      <c r="BG423" s="120">
        <f t="shared" si="6"/>
        <v>0</v>
      </c>
      <c r="BH423" s="120">
        <f t="shared" si="7"/>
        <v>0</v>
      </c>
      <c r="BI423" s="120">
        <f t="shared" si="8"/>
        <v>0</v>
      </c>
      <c r="BJ423" s="2" t="s">
        <v>85</v>
      </c>
      <c r="BK423" s="120">
        <f t="shared" si="9"/>
        <v>0</v>
      </c>
      <c r="BL423" s="2" t="s">
        <v>94</v>
      </c>
      <c r="BM423" s="119" t="s">
        <v>692</v>
      </c>
    </row>
    <row r="424" spans="1:65" s="14" customFormat="1" ht="21.6" customHeight="1" x14ac:dyDescent="0.2">
      <c r="A424" s="10"/>
      <c r="B424" s="106"/>
      <c r="C424" s="107" t="s">
        <v>693</v>
      </c>
      <c r="D424" s="107" t="s">
        <v>89</v>
      </c>
      <c r="E424" s="108" t="s">
        <v>694</v>
      </c>
      <c r="F424" s="109" t="s">
        <v>695</v>
      </c>
      <c r="G424" s="110" t="s">
        <v>139</v>
      </c>
      <c r="H424" s="111">
        <v>5</v>
      </c>
      <c r="I424" s="112"/>
      <c r="J424" s="113">
        <f t="shared" si="0"/>
        <v>0</v>
      </c>
      <c r="K424" s="109" t="s">
        <v>10</v>
      </c>
      <c r="L424" s="11"/>
      <c r="M424" s="114" t="s">
        <v>10</v>
      </c>
      <c r="N424" s="115" t="s">
        <v>27</v>
      </c>
      <c r="O424" s="116"/>
      <c r="P424" s="117">
        <f t="shared" si="1"/>
        <v>0</v>
      </c>
      <c r="Q424" s="117">
        <v>0</v>
      </c>
      <c r="R424" s="117">
        <f t="shared" si="2"/>
        <v>0</v>
      </c>
      <c r="S424" s="117">
        <v>0</v>
      </c>
      <c r="T424" s="118">
        <f t="shared" si="3"/>
        <v>0</v>
      </c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R424" s="119" t="s">
        <v>94</v>
      </c>
      <c r="AT424" s="119" t="s">
        <v>89</v>
      </c>
      <c r="AU424" s="119" t="s">
        <v>2</v>
      </c>
      <c r="AY424" s="2" t="s">
        <v>87</v>
      </c>
      <c r="BE424" s="120">
        <f t="shared" si="4"/>
        <v>0</v>
      </c>
      <c r="BF424" s="120">
        <f t="shared" si="5"/>
        <v>0</v>
      </c>
      <c r="BG424" s="120">
        <f t="shared" si="6"/>
        <v>0</v>
      </c>
      <c r="BH424" s="120">
        <f t="shared" si="7"/>
        <v>0</v>
      </c>
      <c r="BI424" s="120">
        <f t="shared" si="8"/>
        <v>0</v>
      </c>
      <c r="BJ424" s="2" t="s">
        <v>85</v>
      </c>
      <c r="BK424" s="120">
        <f t="shared" si="9"/>
        <v>0</v>
      </c>
      <c r="BL424" s="2" t="s">
        <v>94</v>
      </c>
      <c r="BM424" s="119" t="s">
        <v>696</v>
      </c>
    </row>
    <row r="425" spans="1:65" s="14" customFormat="1" ht="21.6" customHeight="1" x14ac:dyDescent="0.2">
      <c r="A425" s="10"/>
      <c r="B425" s="106"/>
      <c r="C425" s="107" t="s">
        <v>697</v>
      </c>
      <c r="D425" s="107" t="s">
        <v>89</v>
      </c>
      <c r="E425" s="108" t="s">
        <v>698</v>
      </c>
      <c r="F425" s="109" t="s">
        <v>699</v>
      </c>
      <c r="G425" s="110" t="s">
        <v>139</v>
      </c>
      <c r="H425" s="111">
        <v>2</v>
      </c>
      <c r="I425" s="112"/>
      <c r="J425" s="113">
        <f t="shared" si="0"/>
        <v>0</v>
      </c>
      <c r="K425" s="109" t="s">
        <v>10</v>
      </c>
      <c r="L425" s="11"/>
      <c r="M425" s="114" t="s">
        <v>10</v>
      </c>
      <c r="N425" s="115" t="s">
        <v>27</v>
      </c>
      <c r="O425" s="116"/>
      <c r="P425" s="117">
        <f t="shared" si="1"/>
        <v>0</v>
      </c>
      <c r="Q425" s="117">
        <v>0</v>
      </c>
      <c r="R425" s="117">
        <f t="shared" si="2"/>
        <v>0</v>
      </c>
      <c r="S425" s="117">
        <v>0</v>
      </c>
      <c r="T425" s="118">
        <f t="shared" si="3"/>
        <v>0</v>
      </c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R425" s="119" t="s">
        <v>94</v>
      </c>
      <c r="AT425" s="119" t="s">
        <v>89</v>
      </c>
      <c r="AU425" s="119" t="s">
        <v>2</v>
      </c>
      <c r="AY425" s="2" t="s">
        <v>87</v>
      </c>
      <c r="BE425" s="120">
        <f t="shared" si="4"/>
        <v>0</v>
      </c>
      <c r="BF425" s="120">
        <f t="shared" si="5"/>
        <v>0</v>
      </c>
      <c r="BG425" s="120">
        <f t="shared" si="6"/>
        <v>0</v>
      </c>
      <c r="BH425" s="120">
        <f t="shared" si="7"/>
        <v>0</v>
      </c>
      <c r="BI425" s="120">
        <f t="shared" si="8"/>
        <v>0</v>
      </c>
      <c r="BJ425" s="2" t="s">
        <v>85</v>
      </c>
      <c r="BK425" s="120">
        <f t="shared" si="9"/>
        <v>0</v>
      </c>
      <c r="BL425" s="2" t="s">
        <v>94</v>
      </c>
      <c r="BM425" s="119" t="s">
        <v>700</v>
      </c>
    </row>
    <row r="426" spans="1:65" s="14" customFormat="1" ht="21.6" customHeight="1" x14ac:dyDescent="0.2">
      <c r="A426" s="10"/>
      <c r="B426" s="106"/>
      <c r="C426" s="107" t="s">
        <v>701</v>
      </c>
      <c r="D426" s="107" t="s">
        <v>89</v>
      </c>
      <c r="E426" s="108" t="s">
        <v>702</v>
      </c>
      <c r="F426" s="109" t="s">
        <v>703</v>
      </c>
      <c r="G426" s="110" t="s">
        <v>139</v>
      </c>
      <c r="H426" s="111">
        <v>9</v>
      </c>
      <c r="I426" s="112"/>
      <c r="J426" s="113">
        <f t="shared" si="0"/>
        <v>0</v>
      </c>
      <c r="K426" s="109" t="s">
        <v>10</v>
      </c>
      <c r="L426" s="11"/>
      <c r="M426" s="114" t="s">
        <v>10</v>
      </c>
      <c r="N426" s="115" t="s">
        <v>27</v>
      </c>
      <c r="O426" s="116"/>
      <c r="P426" s="117">
        <f t="shared" si="1"/>
        <v>0</v>
      </c>
      <c r="Q426" s="117">
        <v>0</v>
      </c>
      <c r="R426" s="117">
        <f t="shared" si="2"/>
        <v>0</v>
      </c>
      <c r="S426" s="117">
        <v>0</v>
      </c>
      <c r="T426" s="118">
        <f t="shared" si="3"/>
        <v>0</v>
      </c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R426" s="119" t="s">
        <v>94</v>
      </c>
      <c r="AT426" s="119" t="s">
        <v>89</v>
      </c>
      <c r="AU426" s="119" t="s">
        <v>2</v>
      </c>
      <c r="AY426" s="2" t="s">
        <v>87</v>
      </c>
      <c r="BE426" s="120">
        <f t="shared" si="4"/>
        <v>0</v>
      </c>
      <c r="BF426" s="120">
        <f t="shared" si="5"/>
        <v>0</v>
      </c>
      <c r="BG426" s="120">
        <f t="shared" si="6"/>
        <v>0</v>
      </c>
      <c r="BH426" s="120">
        <f t="shared" si="7"/>
        <v>0</v>
      </c>
      <c r="BI426" s="120">
        <f t="shared" si="8"/>
        <v>0</v>
      </c>
      <c r="BJ426" s="2" t="s">
        <v>85</v>
      </c>
      <c r="BK426" s="120">
        <f t="shared" si="9"/>
        <v>0</v>
      </c>
      <c r="BL426" s="2" t="s">
        <v>94</v>
      </c>
      <c r="BM426" s="119" t="s">
        <v>704</v>
      </c>
    </row>
    <row r="427" spans="1:65" s="14" customFormat="1" ht="21.6" customHeight="1" x14ac:dyDescent="0.2">
      <c r="A427" s="10"/>
      <c r="B427" s="106"/>
      <c r="C427" s="107" t="s">
        <v>705</v>
      </c>
      <c r="D427" s="107" t="s">
        <v>89</v>
      </c>
      <c r="E427" s="108" t="s">
        <v>706</v>
      </c>
      <c r="F427" s="109" t="s">
        <v>707</v>
      </c>
      <c r="G427" s="110" t="s">
        <v>139</v>
      </c>
      <c r="H427" s="111">
        <v>4</v>
      </c>
      <c r="I427" s="112"/>
      <c r="J427" s="113">
        <f t="shared" si="0"/>
        <v>0</v>
      </c>
      <c r="K427" s="109" t="s">
        <v>10</v>
      </c>
      <c r="L427" s="11"/>
      <c r="M427" s="114" t="s">
        <v>10</v>
      </c>
      <c r="N427" s="115" t="s">
        <v>27</v>
      </c>
      <c r="O427" s="116"/>
      <c r="P427" s="117">
        <f t="shared" si="1"/>
        <v>0</v>
      </c>
      <c r="Q427" s="117">
        <v>0</v>
      </c>
      <c r="R427" s="117">
        <f t="shared" si="2"/>
        <v>0</v>
      </c>
      <c r="S427" s="117">
        <v>0</v>
      </c>
      <c r="T427" s="118">
        <f t="shared" si="3"/>
        <v>0</v>
      </c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R427" s="119" t="s">
        <v>94</v>
      </c>
      <c r="AT427" s="119" t="s">
        <v>89</v>
      </c>
      <c r="AU427" s="119" t="s">
        <v>2</v>
      </c>
      <c r="AY427" s="2" t="s">
        <v>87</v>
      </c>
      <c r="BE427" s="120">
        <f t="shared" si="4"/>
        <v>0</v>
      </c>
      <c r="BF427" s="120">
        <f t="shared" si="5"/>
        <v>0</v>
      </c>
      <c r="BG427" s="120">
        <f t="shared" si="6"/>
        <v>0</v>
      </c>
      <c r="BH427" s="120">
        <f t="shared" si="7"/>
        <v>0</v>
      </c>
      <c r="BI427" s="120">
        <f t="shared" si="8"/>
        <v>0</v>
      </c>
      <c r="BJ427" s="2" t="s">
        <v>85</v>
      </c>
      <c r="BK427" s="120">
        <f t="shared" si="9"/>
        <v>0</v>
      </c>
      <c r="BL427" s="2" t="s">
        <v>94</v>
      </c>
      <c r="BM427" s="119" t="s">
        <v>708</v>
      </c>
    </row>
    <row r="428" spans="1:65" s="14" customFormat="1" ht="32.450000000000003" customHeight="1" x14ac:dyDescent="0.2">
      <c r="A428" s="10"/>
      <c r="B428" s="106"/>
      <c r="C428" s="107" t="s">
        <v>709</v>
      </c>
      <c r="D428" s="107" t="s">
        <v>89</v>
      </c>
      <c r="E428" s="108" t="s">
        <v>710</v>
      </c>
      <c r="F428" s="109" t="s">
        <v>711</v>
      </c>
      <c r="G428" s="110" t="s">
        <v>139</v>
      </c>
      <c r="H428" s="111">
        <v>7</v>
      </c>
      <c r="I428" s="112"/>
      <c r="J428" s="113">
        <f t="shared" si="0"/>
        <v>0</v>
      </c>
      <c r="K428" s="109" t="s">
        <v>10</v>
      </c>
      <c r="L428" s="11"/>
      <c r="M428" s="114" t="s">
        <v>10</v>
      </c>
      <c r="N428" s="115" t="s">
        <v>27</v>
      </c>
      <c r="O428" s="116"/>
      <c r="P428" s="117">
        <f t="shared" si="1"/>
        <v>0</v>
      </c>
      <c r="Q428" s="117">
        <v>0</v>
      </c>
      <c r="R428" s="117">
        <f t="shared" si="2"/>
        <v>0</v>
      </c>
      <c r="S428" s="117">
        <v>0</v>
      </c>
      <c r="T428" s="118">
        <f t="shared" si="3"/>
        <v>0</v>
      </c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R428" s="119" t="s">
        <v>94</v>
      </c>
      <c r="AT428" s="119" t="s">
        <v>89</v>
      </c>
      <c r="AU428" s="119" t="s">
        <v>2</v>
      </c>
      <c r="AY428" s="2" t="s">
        <v>87</v>
      </c>
      <c r="BE428" s="120">
        <f t="shared" si="4"/>
        <v>0</v>
      </c>
      <c r="BF428" s="120">
        <f t="shared" si="5"/>
        <v>0</v>
      </c>
      <c r="BG428" s="120">
        <f t="shared" si="6"/>
        <v>0</v>
      </c>
      <c r="BH428" s="120">
        <f t="shared" si="7"/>
        <v>0</v>
      </c>
      <c r="BI428" s="120">
        <f t="shared" si="8"/>
        <v>0</v>
      </c>
      <c r="BJ428" s="2" t="s">
        <v>85</v>
      </c>
      <c r="BK428" s="120">
        <f t="shared" si="9"/>
        <v>0</v>
      </c>
      <c r="BL428" s="2" t="s">
        <v>94</v>
      </c>
      <c r="BM428" s="119" t="s">
        <v>712</v>
      </c>
    </row>
    <row r="429" spans="1:65" s="14" customFormat="1" ht="21.6" customHeight="1" x14ac:dyDescent="0.2">
      <c r="A429" s="10"/>
      <c r="B429" s="106"/>
      <c r="C429" s="107" t="s">
        <v>713</v>
      </c>
      <c r="D429" s="107" t="s">
        <v>89</v>
      </c>
      <c r="E429" s="108" t="s">
        <v>714</v>
      </c>
      <c r="F429" s="109" t="s">
        <v>715</v>
      </c>
      <c r="G429" s="110" t="s">
        <v>139</v>
      </c>
      <c r="H429" s="111">
        <v>4</v>
      </c>
      <c r="I429" s="112"/>
      <c r="J429" s="113">
        <f t="shared" si="0"/>
        <v>0</v>
      </c>
      <c r="K429" s="109" t="s">
        <v>10</v>
      </c>
      <c r="L429" s="11"/>
      <c r="M429" s="114" t="s">
        <v>10</v>
      </c>
      <c r="N429" s="115" t="s">
        <v>27</v>
      </c>
      <c r="O429" s="116"/>
      <c r="P429" s="117">
        <f t="shared" si="1"/>
        <v>0</v>
      </c>
      <c r="Q429" s="117">
        <v>0</v>
      </c>
      <c r="R429" s="117">
        <f t="shared" si="2"/>
        <v>0</v>
      </c>
      <c r="S429" s="117">
        <v>0</v>
      </c>
      <c r="T429" s="118">
        <f t="shared" si="3"/>
        <v>0</v>
      </c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R429" s="119" t="s">
        <v>94</v>
      </c>
      <c r="AT429" s="119" t="s">
        <v>89</v>
      </c>
      <c r="AU429" s="119" t="s">
        <v>2</v>
      </c>
      <c r="AY429" s="2" t="s">
        <v>87</v>
      </c>
      <c r="BE429" s="120">
        <f t="shared" si="4"/>
        <v>0</v>
      </c>
      <c r="BF429" s="120">
        <f t="shared" si="5"/>
        <v>0</v>
      </c>
      <c r="BG429" s="120">
        <f t="shared" si="6"/>
        <v>0</v>
      </c>
      <c r="BH429" s="120">
        <f t="shared" si="7"/>
        <v>0</v>
      </c>
      <c r="BI429" s="120">
        <f t="shared" si="8"/>
        <v>0</v>
      </c>
      <c r="BJ429" s="2" t="s">
        <v>85</v>
      </c>
      <c r="BK429" s="120">
        <f t="shared" si="9"/>
        <v>0</v>
      </c>
      <c r="BL429" s="2" t="s">
        <v>94</v>
      </c>
      <c r="BM429" s="119" t="s">
        <v>716</v>
      </c>
    </row>
    <row r="430" spans="1:65" s="14" customFormat="1" ht="21.6" customHeight="1" x14ac:dyDescent="0.2">
      <c r="A430" s="10"/>
      <c r="B430" s="106"/>
      <c r="C430" s="107" t="s">
        <v>717</v>
      </c>
      <c r="D430" s="107" t="s">
        <v>89</v>
      </c>
      <c r="E430" s="108" t="s">
        <v>718</v>
      </c>
      <c r="F430" s="109" t="s">
        <v>719</v>
      </c>
      <c r="G430" s="110" t="s">
        <v>139</v>
      </c>
      <c r="H430" s="111">
        <v>4</v>
      </c>
      <c r="I430" s="112"/>
      <c r="J430" s="113">
        <f t="shared" si="0"/>
        <v>0</v>
      </c>
      <c r="K430" s="109" t="s">
        <v>10</v>
      </c>
      <c r="L430" s="11"/>
      <c r="M430" s="114" t="s">
        <v>10</v>
      </c>
      <c r="N430" s="115" t="s">
        <v>27</v>
      </c>
      <c r="O430" s="116"/>
      <c r="P430" s="117">
        <f t="shared" si="1"/>
        <v>0</v>
      </c>
      <c r="Q430" s="117">
        <v>0</v>
      </c>
      <c r="R430" s="117">
        <f t="shared" si="2"/>
        <v>0</v>
      </c>
      <c r="S430" s="117">
        <v>0</v>
      </c>
      <c r="T430" s="118">
        <f t="shared" si="3"/>
        <v>0</v>
      </c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R430" s="119" t="s">
        <v>94</v>
      </c>
      <c r="AT430" s="119" t="s">
        <v>89</v>
      </c>
      <c r="AU430" s="119" t="s">
        <v>2</v>
      </c>
      <c r="AY430" s="2" t="s">
        <v>87</v>
      </c>
      <c r="BE430" s="120">
        <f t="shared" si="4"/>
        <v>0</v>
      </c>
      <c r="BF430" s="120">
        <f t="shared" si="5"/>
        <v>0</v>
      </c>
      <c r="BG430" s="120">
        <f t="shared" si="6"/>
        <v>0</v>
      </c>
      <c r="BH430" s="120">
        <f t="shared" si="7"/>
        <v>0</v>
      </c>
      <c r="BI430" s="120">
        <f t="shared" si="8"/>
        <v>0</v>
      </c>
      <c r="BJ430" s="2" t="s">
        <v>85</v>
      </c>
      <c r="BK430" s="120">
        <f t="shared" si="9"/>
        <v>0</v>
      </c>
      <c r="BL430" s="2" t="s">
        <v>94</v>
      </c>
      <c r="BM430" s="119" t="s">
        <v>720</v>
      </c>
    </row>
    <row r="431" spans="1:65" s="14" customFormat="1" ht="21.6" customHeight="1" x14ac:dyDescent="0.2">
      <c r="A431" s="10"/>
      <c r="B431" s="106"/>
      <c r="C431" s="107" t="s">
        <v>721</v>
      </c>
      <c r="D431" s="107" t="s">
        <v>89</v>
      </c>
      <c r="E431" s="108" t="s">
        <v>722</v>
      </c>
      <c r="F431" s="109" t="s">
        <v>723</v>
      </c>
      <c r="G431" s="110" t="s">
        <v>139</v>
      </c>
      <c r="H431" s="111">
        <v>6</v>
      </c>
      <c r="I431" s="112"/>
      <c r="J431" s="113">
        <f t="shared" si="0"/>
        <v>0</v>
      </c>
      <c r="K431" s="109" t="s">
        <v>10</v>
      </c>
      <c r="L431" s="11"/>
      <c r="M431" s="114" t="s">
        <v>10</v>
      </c>
      <c r="N431" s="115" t="s">
        <v>27</v>
      </c>
      <c r="O431" s="116"/>
      <c r="P431" s="117">
        <f t="shared" si="1"/>
        <v>0</v>
      </c>
      <c r="Q431" s="117">
        <v>0</v>
      </c>
      <c r="R431" s="117">
        <f t="shared" si="2"/>
        <v>0</v>
      </c>
      <c r="S431" s="117">
        <v>0</v>
      </c>
      <c r="T431" s="118">
        <f t="shared" si="3"/>
        <v>0</v>
      </c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R431" s="119" t="s">
        <v>94</v>
      </c>
      <c r="AT431" s="119" t="s">
        <v>89</v>
      </c>
      <c r="AU431" s="119" t="s">
        <v>2</v>
      </c>
      <c r="AY431" s="2" t="s">
        <v>87</v>
      </c>
      <c r="BE431" s="120">
        <f t="shared" si="4"/>
        <v>0</v>
      </c>
      <c r="BF431" s="120">
        <f t="shared" si="5"/>
        <v>0</v>
      </c>
      <c r="BG431" s="120">
        <f t="shared" si="6"/>
        <v>0</v>
      </c>
      <c r="BH431" s="120">
        <f t="shared" si="7"/>
        <v>0</v>
      </c>
      <c r="BI431" s="120">
        <f t="shared" si="8"/>
        <v>0</v>
      </c>
      <c r="BJ431" s="2" t="s">
        <v>85</v>
      </c>
      <c r="BK431" s="120">
        <f t="shared" si="9"/>
        <v>0</v>
      </c>
      <c r="BL431" s="2" t="s">
        <v>94</v>
      </c>
      <c r="BM431" s="119" t="s">
        <v>724</v>
      </c>
    </row>
    <row r="432" spans="1:65" s="14" customFormat="1" ht="21.6" customHeight="1" x14ac:dyDescent="0.2">
      <c r="A432" s="10"/>
      <c r="B432" s="106"/>
      <c r="C432" s="107" t="s">
        <v>725</v>
      </c>
      <c r="D432" s="107" t="s">
        <v>89</v>
      </c>
      <c r="E432" s="108" t="s">
        <v>726</v>
      </c>
      <c r="F432" s="109" t="s">
        <v>727</v>
      </c>
      <c r="G432" s="110" t="s">
        <v>139</v>
      </c>
      <c r="H432" s="111">
        <v>7</v>
      </c>
      <c r="I432" s="112"/>
      <c r="J432" s="113">
        <f t="shared" si="0"/>
        <v>0</v>
      </c>
      <c r="K432" s="109" t="s">
        <v>10</v>
      </c>
      <c r="L432" s="11"/>
      <c r="M432" s="114" t="s">
        <v>10</v>
      </c>
      <c r="N432" s="115" t="s">
        <v>27</v>
      </c>
      <c r="O432" s="116"/>
      <c r="P432" s="117">
        <f t="shared" si="1"/>
        <v>0</v>
      </c>
      <c r="Q432" s="117">
        <v>0</v>
      </c>
      <c r="R432" s="117">
        <f t="shared" si="2"/>
        <v>0</v>
      </c>
      <c r="S432" s="117">
        <v>0</v>
      </c>
      <c r="T432" s="118">
        <f t="shared" si="3"/>
        <v>0</v>
      </c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R432" s="119" t="s">
        <v>94</v>
      </c>
      <c r="AT432" s="119" t="s">
        <v>89</v>
      </c>
      <c r="AU432" s="119" t="s">
        <v>2</v>
      </c>
      <c r="AY432" s="2" t="s">
        <v>87</v>
      </c>
      <c r="BE432" s="120">
        <f t="shared" si="4"/>
        <v>0</v>
      </c>
      <c r="BF432" s="120">
        <f t="shared" si="5"/>
        <v>0</v>
      </c>
      <c r="BG432" s="120">
        <f t="shared" si="6"/>
        <v>0</v>
      </c>
      <c r="BH432" s="120">
        <f t="shared" si="7"/>
        <v>0</v>
      </c>
      <c r="BI432" s="120">
        <f t="shared" si="8"/>
        <v>0</v>
      </c>
      <c r="BJ432" s="2" t="s">
        <v>85</v>
      </c>
      <c r="BK432" s="120">
        <f t="shared" si="9"/>
        <v>0</v>
      </c>
      <c r="BL432" s="2" t="s">
        <v>94</v>
      </c>
      <c r="BM432" s="119" t="s">
        <v>728</v>
      </c>
    </row>
    <row r="433" spans="1:65" s="14" customFormat="1" ht="21.6" customHeight="1" x14ac:dyDescent="0.2">
      <c r="A433" s="10"/>
      <c r="B433" s="106"/>
      <c r="C433" s="107" t="s">
        <v>729</v>
      </c>
      <c r="D433" s="107" t="s">
        <v>89</v>
      </c>
      <c r="E433" s="108" t="s">
        <v>730</v>
      </c>
      <c r="F433" s="109" t="s">
        <v>731</v>
      </c>
      <c r="G433" s="110" t="s">
        <v>139</v>
      </c>
      <c r="H433" s="111">
        <v>7</v>
      </c>
      <c r="I433" s="112"/>
      <c r="J433" s="113">
        <f t="shared" si="0"/>
        <v>0</v>
      </c>
      <c r="K433" s="109" t="s">
        <v>10</v>
      </c>
      <c r="L433" s="11"/>
      <c r="M433" s="114" t="s">
        <v>10</v>
      </c>
      <c r="N433" s="115" t="s">
        <v>27</v>
      </c>
      <c r="O433" s="116"/>
      <c r="P433" s="117">
        <f t="shared" si="1"/>
        <v>0</v>
      </c>
      <c r="Q433" s="117">
        <v>0</v>
      </c>
      <c r="R433" s="117">
        <f t="shared" si="2"/>
        <v>0</v>
      </c>
      <c r="S433" s="117">
        <v>0</v>
      </c>
      <c r="T433" s="118">
        <f t="shared" si="3"/>
        <v>0</v>
      </c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R433" s="119" t="s">
        <v>94</v>
      </c>
      <c r="AT433" s="119" t="s">
        <v>89</v>
      </c>
      <c r="AU433" s="119" t="s">
        <v>2</v>
      </c>
      <c r="AY433" s="2" t="s">
        <v>87</v>
      </c>
      <c r="BE433" s="120">
        <f t="shared" si="4"/>
        <v>0</v>
      </c>
      <c r="BF433" s="120">
        <f t="shared" si="5"/>
        <v>0</v>
      </c>
      <c r="BG433" s="120">
        <f t="shared" si="6"/>
        <v>0</v>
      </c>
      <c r="BH433" s="120">
        <f t="shared" si="7"/>
        <v>0</v>
      </c>
      <c r="BI433" s="120">
        <f t="shared" si="8"/>
        <v>0</v>
      </c>
      <c r="BJ433" s="2" t="s">
        <v>85</v>
      </c>
      <c r="BK433" s="120">
        <f t="shared" si="9"/>
        <v>0</v>
      </c>
      <c r="BL433" s="2" t="s">
        <v>94</v>
      </c>
      <c r="BM433" s="119" t="s">
        <v>732</v>
      </c>
    </row>
    <row r="434" spans="1:65" s="14" customFormat="1" ht="21.6" customHeight="1" x14ac:dyDescent="0.2">
      <c r="A434" s="10"/>
      <c r="B434" s="106"/>
      <c r="C434" s="107" t="s">
        <v>733</v>
      </c>
      <c r="D434" s="107" t="s">
        <v>89</v>
      </c>
      <c r="E434" s="108" t="s">
        <v>734</v>
      </c>
      <c r="F434" s="109" t="s">
        <v>735</v>
      </c>
      <c r="G434" s="110" t="s">
        <v>139</v>
      </c>
      <c r="H434" s="111">
        <v>1</v>
      </c>
      <c r="I434" s="112"/>
      <c r="J434" s="113">
        <f t="shared" si="0"/>
        <v>0</v>
      </c>
      <c r="K434" s="109" t="s">
        <v>10</v>
      </c>
      <c r="L434" s="11"/>
      <c r="M434" s="114" t="s">
        <v>10</v>
      </c>
      <c r="N434" s="115" t="s">
        <v>27</v>
      </c>
      <c r="O434" s="116"/>
      <c r="P434" s="117">
        <f t="shared" si="1"/>
        <v>0</v>
      </c>
      <c r="Q434" s="117">
        <v>0</v>
      </c>
      <c r="R434" s="117">
        <f t="shared" si="2"/>
        <v>0</v>
      </c>
      <c r="S434" s="117">
        <v>0</v>
      </c>
      <c r="T434" s="118">
        <f t="shared" si="3"/>
        <v>0</v>
      </c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R434" s="119" t="s">
        <v>94</v>
      </c>
      <c r="AT434" s="119" t="s">
        <v>89</v>
      </c>
      <c r="AU434" s="119" t="s">
        <v>2</v>
      </c>
      <c r="AY434" s="2" t="s">
        <v>87</v>
      </c>
      <c r="BE434" s="120">
        <f t="shared" si="4"/>
        <v>0</v>
      </c>
      <c r="BF434" s="120">
        <f t="shared" si="5"/>
        <v>0</v>
      </c>
      <c r="BG434" s="120">
        <f t="shared" si="6"/>
        <v>0</v>
      </c>
      <c r="BH434" s="120">
        <f t="shared" si="7"/>
        <v>0</v>
      </c>
      <c r="BI434" s="120">
        <f t="shared" si="8"/>
        <v>0</v>
      </c>
      <c r="BJ434" s="2" t="s">
        <v>85</v>
      </c>
      <c r="BK434" s="120">
        <f t="shared" si="9"/>
        <v>0</v>
      </c>
      <c r="BL434" s="2" t="s">
        <v>94</v>
      </c>
      <c r="BM434" s="119" t="s">
        <v>736</v>
      </c>
    </row>
    <row r="435" spans="1:65" s="14" customFormat="1" ht="21.6" customHeight="1" x14ac:dyDescent="0.2">
      <c r="A435" s="10"/>
      <c r="B435" s="106"/>
      <c r="C435" s="107" t="s">
        <v>737</v>
      </c>
      <c r="D435" s="107" t="s">
        <v>89</v>
      </c>
      <c r="E435" s="108" t="s">
        <v>738</v>
      </c>
      <c r="F435" s="109" t="s">
        <v>739</v>
      </c>
      <c r="G435" s="110" t="s">
        <v>139</v>
      </c>
      <c r="H435" s="111">
        <v>2</v>
      </c>
      <c r="I435" s="112"/>
      <c r="J435" s="113">
        <f t="shared" si="0"/>
        <v>0</v>
      </c>
      <c r="K435" s="109" t="s">
        <v>10</v>
      </c>
      <c r="L435" s="11"/>
      <c r="M435" s="114" t="s">
        <v>10</v>
      </c>
      <c r="N435" s="115" t="s">
        <v>27</v>
      </c>
      <c r="O435" s="116"/>
      <c r="P435" s="117">
        <f t="shared" si="1"/>
        <v>0</v>
      </c>
      <c r="Q435" s="117">
        <v>0</v>
      </c>
      <c r="R435" s="117">
        <f t="shared" si="2"/>
        <v>0</v>
      </c>
      <c r="S435" s="117">
        <v>0</v>
      </c>
      <c r="T435" s="118">
        <f t="shared" si="3"/>
        <v>0</v>
      </c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R435" s="119" t="s">
        <v>94</v>
      </c>
      <c r="AT435" s="119" t="s">
        <v>89</v>
      </c>
      <c r="AU435" s="119" t="s">
        <v>2</v>
      </c>
      <c r="AY435" s="2" t="s">
        <v>87</v>
      </c>
      <c r="BE435" s="120">
        <f t="shared" si="4"/>
        <v>0</v>
      </c>
      <c r="BF435" s="120">
        <f t="shared" si="5"/>
        <v>0</v>
      </c>
      <c r="BG435" s="120">
        <f t="shared" si="6"/>
        <v>0</v>
      </c>
      <c r="BH435" s="120">
        <f t="shared" si="7"/>
        <v>0</v>
      </c>
      <c r="BI435" s="120">
        <f t="shared" si="8"/>
        <v>0</v>
      </c>
      <c r="BJ435" s="2" t="s">
        <v>85</v>
      </c>
      <c r="BK435" s="120">
        <f t="shared" si="9"/>
        <v>0</v>
      </c>
      <c r="BL435" s="2" t="s">
        <v>94</v>
      </c>
      <c r="BM435" s="119" t="s">
        <v>740</v>
      </c>
    </row>
    <row r="436" spans="1:65" s="14" customFormat="1" ht="21.6" customHeight="1" x14ac:dyDescent="0.2">
      <c r="A436" s="10"/>
      <c r="B436" s="106"/>
      <c r="C436" s="107" t="s">
        <v>741</v>
      </c>
      <c r="D436" s="107" t="s">
        <v>89</v>
      </c>
      <c r="E436" s="108" t="s">
        <v>742</v>
      </c>
      <c r="F436" s="109" t="s">
        <v>743</v>
      </c>
      <c r="G436" s="110" t="s">
        <v>139</v>
      </c>
      <c r="H436" s="111">
        <v>5</v>
      </c>
      <c r="I436" s="112"/>
      <c r="J436" s="113">
        <f t="shared" si="0"/>
        <v>0</v>
      </c>
      <c r="K436" s="109" t="s">
        <v>10</v>
      </c>
      <c r="L436" s="11"/>
      <c r="M436" s="114" t="s">
        <v>10</v>
      </c>
      <c r="N436" s="115" t="s">
        <v>27</v>
      </c>
      <c r="O436" s="116"/>
      <c r="P436" s="117">
        <f t="shared" si="1"/>
        <v>0</v>
      </c>
      <c r="Q436" s="117">
        <v>0</v>
      </c>
      <c r="R436" s="117">
        <f t="shared" si="2"/>
        <v>0</v>
      </c>
      <c r="S436" s="117">
        <v>0</v>
      </c>
      <c r="T436" s="118">
        <f t="shared" si="3"/>
        <v>0</v>
      </c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R436" s="119" t="s">
        <v>94</v>
      </c>
      <c r="AT436" s="119" t="s">
        <v>89</v>
      </c>
      <c r="AU436" s="119" t="s">
        <v>2</v>
      </c>
      <c r="AY436" s="2" t="s">
        <v>87</v>
      </c>
      <c r="BE436" s="120">
        <f t="shared" si="4"/>
        <v>0</v>
      </c>
      <c r="BF436" s="120">
        <f t="shared" si="5"/>
        <v>0</v>
      </c>
      <c r="BG436" s="120">
        <f t="shared" si="6"/>
        <v>0</v>
      </c>
      <c r="BH436" s="120">
        <f t="shared" si="7"/>
        <v>0</v>
      </c>
      <c r="BI436" s="120">
        <f t="shared" si="8"/>
        <v>0</v>
      </c>
      <c r="BJ436" s="2" t="s">
        <v>85</v>
      </c>
      <c r="BK436" s="120">
        <f t="shared" si="9"/>
        <v>0</v>
      </c>
      <c r="BL436" s="2" t="s">
        <v>94</v>
      </c>
      <c r="BM436" s="119" t="s">
        <v>744</v>
      </c>
    </row>
    <row r="437" spans="1:65" s="14" customFormat="1" ht="21.6" customHeight="1" x14ac:dyDescent="0.2">
      <c r="A437" s="10"/>
      <c r="B437" s="106"/>
      <c r="C437" s="107" t="s">
        <v>745</v>
      </c>
      <c r="D437" s="107" t="s">
        <v>89</v>
      </c>
      <c r="E437" s="108" t="s">
        <v>746</v>
      </c>
      <c r="F437" s="109" t="s">
        <v>747</v>
      </c>
      <c r="G437" s="110" t="s">
        <v>139</v>
      </c>
      <c r="H437" s="111">
        <v>2</v>
      </c>
      <c r="I437" s="112"/>
      <c r="J437" s="113">
        <f t="shared" si="0"/>
        <v>0</v>
      </c>
      <c r="K437" s="109" t="s">
        <v>10</v>
      </c>
      <c r="L437" s="11"/>
      <c r="M437" s="114" t="s">
        <v>10</v>
      </c>
      <c r="N437" s="115" t="s">
        <v>27</v>
      </c>
      <c r="O437" s="116"/>
      <c r="P437" s="117">
        <f t="shared" si="1"/>
        <v>0</v>
      </c>
      <c r="Q437" s="117">
        <v>0</v>
      </c>
      <c r="R437" s="117">
        <f t="shared" si="2"/>
        <v>0</v>
      </c>
      <c r="S437" s="117">
        <v>0</v>
      </c>
      <c r="T437" s="118">
        <f t="shared" si="3"/>
        <v>0</v>
      </c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R437" s="119" t="s">
        <v>94</v>
      </c>
      <c r="AT437" s="119" t="s">
        <v>89</v>
      </c>
      <c r="AU437" s="119" t="s">
        <v>2</v>
      </c>
      <c r="AY437" s="2" t="s">
        <v>87</v>
      </c>
      <c r="BE437" s="120">
        <f t="shared" si="4"/>
        <v>0</v>
      </c>
      <c r="BF437" s="120">
        <f t="shared" si="5"/>
        <v>0</v>
      </c>
      <c r="BG437" s="120">
        <f t="shared" si="6"/>
        <v>0</v>
      </c>
      <c r="BH437" s="120">
        <f t="shared" si="7"/>
        <v>0</v>
      </c>
      <c r="BI437" s="120">
        <f t="shared" si="8"/>
        <v>0</v>
      </c>
      <c r="BJ437" s="2" t="s">
        <v>85</v>
      </c>
      <c r="BK437" s="120">
        <f t="shared" si="9"/>
        <v>0</v>
      </c>
      <c r="BL437" s="2" t="s">
        <v>94</v>
      </c>
      <c r="BM437" s="119" t="s">
        <v>748</v>
      </c>
    </row>
    <row r="438" spans="1:65" s="14" customFormat="1" ht="32.450000000000003" customHeight="1" x14ac:dyDescent="0.2">
      <c r="A438" s="10"/>
      <c r="B438" s="106"/>
      <c r="C438" s="107" t="s">
        <v>749</v>
      </c>
      <c r="D438" s="107" t="s">
        <v>89</v>
      </c>
      <c r="E438" s="108" t="s">
        <v>750</v>
      </c>
      <c r="F438" s="109" t="s">
        <v>751</v>
      </c>
      <c r="G438" s="110" t="s">
        <v>139</v>
      </c>
      <c r="H438" s="111">
        <v>1</v>
      </c>
      <c r="I438" s="112"/>
      <c r="J438" s="113">
        <f t="shared" si="0"/>
        <v>0</v>
      </c>
      <c r="K438" s="109" t="s">
        <v>10</v>
      </c>
      <c r="L438" s="11"/>
      <c r="M438" s="114" t="s">
        <v>10</v>
      </c>
      <c r="N438" s="115" t="s">
        <v>27</v>
      </c>
      <c r="O438" s="116"/>
      <c r="P438" s="117">
        <f t="shared" si="1"/>
        <v>0</v>
      </c>
      <c r="Q438" s="117">
        <v>0</v>
      </c>
      <c r="R438" s="117">
        <f t="shared" si="2"/>
        <v>0</v>
      </c>
      <c r="S438" s="117">
        <v>0</v>
      </c>
      <c r="T438" s="118">
        <f t="shared" si="3"/>
        <v>0</v>
      </c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R438" s="119" t="s">
        <v>94</v>
      </c>
      <c r="AT438" s="119" t="s">
        <v>89</v>
      </c>
      <c r="AU438" s="119" t="s">
        <v>2</v>
      </c>
      <c r="AY438" s="2" t="s">
        <v>87</v>
      </c>
      <c r="BE438" s="120">
        <f t="shared" si="4"/>
        <v>0</v>
      </c>
      <c r="BF438" s="120">
        <f t="shared" si="5"/>
        <v>0</v>
      </c>
      <c r="BG438" s="120">
        <f t="shared" si="6"/>
        <v>0</v>
      </c>
      <c r="BH438" s="120">
        <f t="shared" si="7"/>
        <v>0</v>
      </c>
      <c r="BI438" s="120">
        <f t="shared" si="8"/>
        <v>0</v>
      </c>
      <c r="BJ438" s="2" t="s">
        <v>85</v>
      </c>
      <c r="BK438" s="120">
        <f t="shared" si="9"/>
        <v>0</v>
      </c>
      <c r="BL438" s="2" t="s">
        <v>94</v>
      </c>
      <c r="BM438" s="119" t="s">
        <v>752</v>
      </c>
    </row>
    <row r="439" spans="1:65" s="14" customFormat="1" ht="21.6" customHeight="1" x14ac:dyDescent="0.2">
      <c r="A439" s="10"/>
      <c r="B439" s="106"/>
      <c r="C439" s="107" t="s">
        <v>753</v>
      </c>
      <c r="D439" s="107" t="s">
        <v>89</v>
      </c>
      <c r="E439" s="108" t="s">
        <v>754</v>
      </c>
      <c r="F439" s="109" t="s">
        <v>755</v>
      </c>
      <c r="G439" s="110" t="s">
        <v>139</v>
      </c>
      <c r="H439" s="111">
        <v>4</v>
      </c>
      <c r="I439" s="112"/>
      <c r="J439" s="113">
        <f t="shared" si="0"/>
        <v>0</v>
      </c>
      <c r="K439" s="109" t="s">
        <v>10</v>
      </c>
      <c r="L439" s="11"/>
      <c r="M439" s="114" t="s">
        <v>10</v>
      </c>
      <c r="N439" s="115" t="s">
        <v>27</v>
      </c>
      <c r="O439" s="116"/>
      <c r="P439" s="117">
        <f t="shared" si="1"/>
        <v>0</v>
      </c>
      <c r="Q439" s="117">
        <v>0</v>
      </c>
      <c r="R439" s="117">
        <f t="shared" si="2"/>
        <v>0</v>
      </c>
      <c r="S439" s="117">
        <v>0</v>
      </c>
      <c r="T439" s="118">
        <f t="shared" si="3"/>
        <v>0</v>
      </c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R439" s="119" t="s">
        <v>94</v>
      </c>
      <c r="AT439" s="119" t="s">
        <v>89</v>
      </c>
      <c r="AU439" s="119" t="s">
        <v>2</v>
      </c>
      <c r="AY439" s="2" t="s">
        <v>87</v>
      </c>
      <c r="BE439" s="120">
        <f t="shared" si="4"/>
        <v>0</v>
      </c>
      <c r="BF439" s="120">
        <f t="shared" si="5"/>
        <v>0</v>
      </c>
      <c r="BG439" s="120">
        <f t="shared" si="6"/>
        <v>0</v>
      </c>
      <c r="BH439" s="120">
        <f t="shared" si="7"/>
        <v>0</v>
      </c>
      <c r="BI439" s="120">
        <f t="shared" si="8"/>
        <v>0</v>
      </c>
      <c r="BJ439" s="2" t="s">
        <v>85</v>
      </c>
      <c r="BK439" s="120">
        <f t="shared" si="9"/>
        <v>0</v>
      </c>
      <c r="BL439" s="2" t="s">
        <v>94</v>
      </c>
      <c r="BM439" s="119" t="s">
        <v>756</v>
      </c>
    </row>
    <row r="440" spans="1:65" s="14" customFormat="1" ht="21.6" customHeight="1" x14ac:dyDescent="0.2">
      <c r="A440" s="10"/>
      <c r="B440" s="106"/>
      <c r="C440" s="107" t="s">
        <v>757</v>
      </c>
      <c r="D440" s="107" t="s">
        <v>89</v>
      </c>
      <c r="E440" s="108" t="s">
        <v>758</v>
      </c>
      <c r="F440" s="109" t="s">
        <v>759</v>
      </c>
      <c r="G440" s="110" t="s">
        <v>139</v>
      </c>
      <c r="H440" s="111">
        <v>5</v>
      </c>
      <c r="I440" s="112"/>
      <c r="J440" s="113">
        <f t="shared" si="0"/>
        <v>0</v>
      </c>
      <c r="K440" s="109" t="s">
        <v>10</v>
      </c>
      <c r="L440" s="11"/>
      <c r="M440" s="114" t="s">
        <v>10</v>
      </c>
      <c r="N440" s="115" t="s">
        <v>27</v>
      </c>
      <c r="O440" s="116"/>
      <c r="P440" s="117">
        <f t="shared" si="1"/>
        <v>0</v>
      </c>
      <c r="Q440" s="117">
        <v>0</v>
      </c>
      <c r="R440" s="117">
        <f t="shared" si="2"/>
        <v>0</v>
      </c>
      <c r="S440" s="117">
        <v>0</v>
      </c>
      <c r="T440" s="118">
        <f t="shared" si="3"/>
        <v>0</v>
      </c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R440" s="119" t="s">
        <v>94</v>
      </c>
      <c r="AT440" s="119" t="s">
        <v>89</v>
      </c>
      <c r="AU440" s="119" t="s">
        <v>2</v>
      </c>
      <c r="AY440" s="2" t="s">
        <v>87</v>
      </c>
      <c r="BE440" s="120">
        <f t="shared" si="4"/>
        <v>0</v>
      </c>
      <c r="BF440" s="120">
        <f t="shared" si="5"/>
        <v>0</v>
      </c>
      <c r="BG440" s="120">
        <f t="shared" si="6"/>
        <v>0</v>
      </c>
      <c r="BH440" s="120">
        <f t="shared" si="7"/>
        <v>0</v>
      </c>
      <c r="BI440" s="120">
        <f t="shared" si="8"/>
        <v>0</v>
      </c>
      <c r="BJ440" s="2" t="s">
        <v>85</v>
      </c>
      <c r="BK440" s="120">
        <f t="shared" si="9"/>
        <v>0</v>
      </c>
      <c r="BL440" s="2" t="s">
        <v>94</v>
      </c>
      <c r="BM440" s="119" t="s">
        <v>760</v>
      </c>
    </row>
    <row r="441" spans="1:65" s="14" customFormat="1" ht="21.6" customHeight="1" x14ac:dyDescent="0.2">
      <c r="A441" s="10"/>
      <c r="B441" s="106"/>
      <c r="C441" s="107" t="s">
        <v>761</v>
      </c>
      <c r="D441" s="107" t="s">
        <v>89</v>
      </c>
      <c r="E441" s="108" t="s">
        <v>762</v>
      </c>
      <c r="F441" s="109" t="s">
        <v>763</v>
      </c>
      <c r="G441" s="110" t="s">
        <v>139</v>
      </c>
      <c r="H441" s="111">
        <v>3</v>
      </c>
      <c r="I441" s="112"/>
      <c r="J441" s="113">
        <f t="shared" si="0"/>
        <v>0</v>
      </c>
      <c r="K441" s="109" t="s">
        <v>10</v>
      </c>
      <c r="L441" s="11"/>
      <c r="M441" s="114" t="s">
        <v>10</v>
      </c>
      <c r="N441" s="115" t="s">
        <v>27</v>
      </c>
      <c r="O441" s="116"/>
      <c r="P441" s="117">
        <f t="shared" si="1"/>
        <v>0</v>
      </c>
      <c r="Q441" s="117">
        <v>0</v>
      </c>
      <c r="R441" s="117">
        <f t="shared" si="2"/>
        <v>0</v>
      </c>
      <c r="S441" s="117">
        <v>0</v>
      </c>
      <c r="T441" s="118">
        <f t="shared" si="3"/>
        <v>0</v>
      </c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R441" s="119" t="s">
        <v>94</v>
      </c>
      <c r="AT441" s="119" t="s">
        <v>89</v>
      </c>
      <c r="AU441" s="119" t="s">
        <v>2</v>
      </c>
      <c r="AY441" s="2" t="s">
        <v>87</v>
      </c>
      <c r="BE441" s="120">
        <f t="shared" si="4"/>
        <v>0</v>
      </c>
      <c r="BF441" s="120">
        <f t="shared" si="5"/>
        <v>0</v>
      </c>
      <c r="BG441" s="120">
        <f t="shared" si="6"/>
        <v>0</v>
      </c>
      <c r="BH441" s="120">
        <f t="shared" si="7"/>
        <v>0</v>
      </c>
      <c r="BI441" s="120">
        <f t="shared" si="8"/>
        <v>0</v>
      </c>
      <c r="BJ441" s="2" t="s">
        <v>85</v>
      </c>
      <c r="BK441" s="120">
        <f t="shared" si="9"/>
        <v>0</v>
      </c>
      <c r="BL441" s="2" t="s">
        <v>94</v>
      </c>
      <c r="BM441" s="119" t="s">
        <v>764</v>
      </c>
    </row>
    <row r="442" spans="1:65" s="14" customFormat="1" ht="32.450000000000003" customHeight="1" x14ac:dyDescent="0.2">
      <c r="A442" s="10"/>
      <c r="B442" s="106"/>
      <c r="C442" s="107" t="s">
        <v>765</v>
      </c>
      <c r="D442" s="107" t="s">
        <v>89</v>
      </c>
      <c r="E442" s="108" t="s">
        <v>766</v>
      </c>
      <c r="F442" s="109" t="s">
        <v>767</v>
      </c>
      <c r="G442" s="110" t="s">
        <v>139</v>
      </c>
      <c r="H442" s="111">
        <v>18</v>
      </c>
      <c r="I442" s="112"/>
      <c r="J442" s="113">
        <f t="shared" si="0"/>
        <v>0</v>
      </c>
      <c r="K442" s="109" t="s">
        <v>10</v>
      </c>
      <c r="L442" s="11"/>
      <c r="M442" s="114" t="s">
        <v>10</v>
      </c>
      <c r="N442" s="115" t="s">
        <v>27</v>
      </c>
      <c r="O442" s="116"/>
      <c r="P442" s="117">
        <f t="shared" si="1"/>
        <v>0</v>
      </c>
      <c r="Q442" s="117">
        <v>0</v>
      </c>
      <c r="R442" s="117">
        <f t="shared" si="2"/>
        <v>0</v>
      </c>
      <c r="S442" s="117">
        <v>0</v>
      </c>
      <c r="T442" s="118">
        <f t="shared" si="3"/>
        <v>0</v>
      </c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R442" s="119" t="s">
        <v>94</v>
      </c>
      <c r="AT442" s="119" t="s">
        <v>89</v>
      </c>
      <c r="AU442" s="119" t="s">
        <v>2</v>
      </c>
      <c r="AY442" s="2" t="s">
        <v>87</v>
      </c>
      <c r="BE442" s="120">
        <f t="shared" si="4"/>
        <v>0</v>
      </c>
      <c r="BF442" s="120">
        <f t="shared" si="5"/>
        <v>0</v>
      </c>
      <c r="BG442" s="120">
        <f t="shared" si="6"/>
        <v>0</v>
      </c>
      <c r="BH442" s="120">
        <f t="shared" si="7"/>
        <v>0</v>
      </c>
      <c r="BI442" s="120">
        <f t="shared" si="8"/>
        <v>0</v>
      </c>
      <c r="BJ442" s="2" t="s">
        <v>85</v>
      </c>
      <c r="BK442" s="120">
        <f t="shared" si="9"/>
        <v>0</v>
      </c>
      <c r="BL442" s="2" t="s">
        <v>94</v>
      </c>
      <c r="BM442" s="119" t="s">
        <v>768</v>
      </c>
    </row>
    <row r="443" spans="1:65" s="14" customFormat="1" ht="21.6" customHeight="1" x14ac:dyDescent="0.2">
      <c r="A443" s="10"/>
      <c r="B443" s="106"/>
      <c r="C443" s="107" t="s">
        <v>769</v>
      </c>
      <c r="D443" s="107" t="s">
        <v>89</v>
      </c>
      <c r="E443" s="108" t="s">
        <v>770</v>
      </c>
      <c r="F443" s="109" t="s">
        <v>771</v>
      </c>
      <c r="G443" s="110" t="s">
        <v>139</v>
      </c>
      <c r="H443" s="111">
        <v>18</v>
      </c>
      <c r="I443" s="112"/>
      <c r="J443" s="113">
        <f t="shared" si="0"/>
        <v>0</v>
      </c>
      <c r="K443" s="109" t="s">
        <v>10</v>
      </c>
      <c r="L443" s="11"/>
      <c r="M443" s="114" t="s">
        <v>10</v>
      </c>
      <c r="N443" s="115" t="s">
        <v>27</v>
      </c>
      <c r="O443" s="116"/>
      <c r="P443" s="117">
        <f t="shared" si="1"/>
        <v>0</v>
      </c>
      <c r="Q443" s="117">
        <v>0</v>
      </c>
      <c r="R443" s="117">
        <f t="shared" si="2"/>
        <v>0</v>
      </c>
      <c r="S443" s="117">
        <v>0</v>
      </c>
      <c r="T443" s="118">
        <f t="shared" si="3"/>
        <v>0</v>
      </c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R443" s="119" t="s">
        <v>94</v>
      </c>
      <c r="AT443" s="119" t="s">
        <v>89</v>
      </c>
      <c r="AU443" s="119" t="s">
        <v>2</v>
      </c>
      <c r="AY443" s="2" t="s">
        <v>87</v>
      </c>
      <c r="BE443" s="120">
        <f t="shared" si="4"/>
        <v>0</v>
      </c>
      <c r="BF443" s="120">
        <f t="shared" si="5"/>
        <v>0</v>
      </c>
      <c r="BG443" s="120">
        <f t="shared" si="6"/>
        <v>0</v>
      </c>
      <c r="BH443" s="120">
        <f t="shared" si="7"/>
        <v>0</v>
      </c>
      <c r="BI443" s="120">
        <f t="shared" si="8"/>
        <v>0</v>
      </c>
      <c r="BJ443" s="2" t="s">
        <v>85</v>
      </c>
      <c r="BK443" s="120">
        <f t="shared" si="9"/>
        <v>0</v>
      </c>
      <c r="BL443" s="2" t="s">
        <v>94</v>
      </c>
      <c r="BM443" s="119" t="s">
        <v>772</v>
      </c>
    </row>
    <row r="444" spans="1:65" s="14" customFormat="1" ht="21.6" customHeight="1" x14ac:dyDescent="0.2">
      <c r="A444" s="10"/>
      <c r="B444" s="106"/>
      <c r="C444" s="107" t="s">
        <v>773</v>
      </c>
      <c r="D444" s="107" t="s">
        <v>89</v>
      </c>
      <c r="E444" s="108" t="s">
        <v>774</v>
      </c>
      <c r="F444" s="109" t="s">
        <v>775</v>
      </c>
      <c r="G444" s="110" t="s">
        <v>139</v>
      </c>
      <c r="H444" s="111">
        <v>27</v>
      </c>
      <c r="I444" s="112"/>
      <c r="J444" s="113">
        <f t="shared" si="0"/>
        <v>0</v>
      </c>
      <c r="K444" s="109" t="s">
        <v>10</v>
      </c>
      <c r="L444" s="11"/>
      <c r="M444" s="114" t="s">
        <v>10</v>
      </c>
      <c r="N444" s="115" t="s">
        <v>27</v>
      </c>
      <c r="O444" s="116"/>
      <c r="P444" s="117">
        <f t="shared" si="1"/>
        <v>0</v>
      </c>
      <c r="Q444" s="117">
        <v>0</v>
      </c>
      <c r="R444" s="117">
        <f t="shared" si="2"/>
        <v>0</v>
      </c>
      <c r="S444" s="117">
        <v>0</v>
      </c>
      <c r="T444" s="118">
        <f t="shared" si="3"/>
        <v>0</v>
      </c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R444" s="119" t="s">
        <v>94</v>
      </c>
      <c r="AT444" s="119" t="s">
        <v>89</v>
      </c>
      <c r="AU444" s="119" t="s">
        <v>2</v>
      </c>
      <c r="AY444" s="2" t="s">
        <v>87</v>
      </c>
      <c r="BE444" s="120">
        <f t="shared" si="4"/>
        <v>0</v>
      </c>
      <c r="BF444" s="120">
        <f t="shared" si="5"/>
        <v>0</v>
      </c>
      <c r="BG444" s="120">
        <f t="shared" si="6"/>
        <v>0</v>
      </c>
      <c r="BH444" s="120">
        <f t="shared" si="7"/>
        <v>0</v>
      </c>
      <c r="BI444" s="120">
        <f t="shared" si="8"/>
        <v>0</v>
      </c>
      <c r="BJ444" s="2" t="s">
        <v>85</v>
      </c>
      <c r="BK444" s="120">
        <f t="shared" si="9"/>
        <v>0</v>
      </c>
      <c r="BL444" s="2" t="s">
        <v>94</v>
      </c>
      <c r="BM444" s="119" t="s">
        <v>776</v>
      </c>
    </row>
    <row r="445" spans="1:65" s="14" customFormat="1" ht="21.6" customHeight="1" x14ac:dyDescent="0.2">
      <c r="A445" s="10"/>
      <c r="B445" s="106"/>
      <c r="C445" s="107" t="s">
        <v>777</v>
      </c>
      <c r="D445" s="107" t="s">
        <v>89</v>
      </c>
      <c r="E445" s="108" t="s">
        <v>778</v>
      </c>
      <c r="F445" s="109" t="s">
        <v>779</v>
      </c>
      <c r="G445" s="110" t="s">
        <v>139</v>
      </c>
      <c r="H445" s="111">
        <v>7</v>
      </c>
      <c r="I445" s="112"/>
      <c r="J445" s="113">
        <f t="shared" si="0"/>
        <v>0</v>
      </c>
      <c r="K445" s="109" t="s">
        <v>10</v>
      </c>
      <c r="L445" s="11"/>
      <c r="M445" s="114" t="s">
        <v>10</v>
      </c>
      <c r="N445" s="115" t="s">
        <v>27</v>
      </c>
      <c r="O445" s="116"/>
      <c r="P445" s="117">
        <f t="shared" si="1"/>
        <v>0</v>
      </c>
      <c r="Q445" s="117">
        <v>0</v>
      </c>
      <c r="R445" s="117">
        <f t="shared" si="2"/>
        <v>0</v>
      </c>
      <c r="S445" s="117">
        <v>0</v>
      </c>
      <c r="T445" s="118">
        <f t="shared" si="3"/>
        <v>0</v>
      </c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R445" s="119" t="s">
        <v>94</v>
      </c>
      <c r="AT445" s="119" t="s">
        <v>89</v>
      </c>
      <c r="AU445" s="119" t="s">
        <v>2</v>
      </c>
      <c r="AY445" s="2" t="s">
        <v>87</v>
      </c>
      <c r="BE445" s="120">
        <f t="shared" si="4"/>
        <v>0</v>
      </c>
      <c r="BF445" s="120">
        <f t="shared" si="5"/>
        <v>0</v>
      </c>
      <c r="BG445" s="120">
        <f t="shared" si="6"/>
        <v>0</v>
      </c>
      <c r="BH445" s="120">
        <f t="shared" si="7"/>
        <v>0</v>
      </c>
      <c r="BI445" s="120">
        <f t="shared" si="8"/>
        <v>0</v>
      </c>
      <c r="BJ445" s="2" t="s">
        <v>85</v>
      </c>
      <c r="BK445" s="120">
        <f t="shared" si="9"/>
        <v>0</v>
      </c>
      <c r="BL445" s="2" t="s">
        <v>94</v>
      </c>
      <c r="BM445" s="119" t="s">
        <v>780</v>
      </c>
    </row>
    <row r="446" spans="1:65" s="14" customFormat="1" ht="43.15" customHeight="1" x14ac:dyDescent="0.2">
      <c r="A446" s="10"/>
      <c r="B446" s="106"/>
      <c r="C446" s="107" t="s">
        <v>781</v>
      </c>
      <c r="D446" s="107" t="s">
        <v>89</v>
      </c>
      <c r="E446" s="108" t="s">
        <v>782</v>
      </c>
      <c r="F446" s="109" t="s">
        <v>783</v>
      </c>
      <c r="G446" s="110" t="s">
        <v>166</v>
      </c>
      <c r="H446" s="111">
        <v>23</v>
      </c>
      <c r="I446" s="112"/>
      <c r="J446" s="113">
        <f t="shared" si="0"/>
        <v>0</v>
      </c>
      <c r="K446" s="109" t="s">
        <v>10</v>
      </c>
      <c r="L446" s="11"/>
      <c r="M446" s="114" t="s">
        <v>10</v>
      </c>
      <c r="N446" s="115" t="s">
        <v>27</v>
      </c>
      <c r="O446" s="116"/>
      <c r="P446" s="117">
        <f t="shared" si="1"/>
        <v>0</v>
      </c>
      <c r="Q446" s="117">
        <v>0</v>
      </c>
      <c r="R446" s="117">
        <f t="shared" si="2"/>
        <v>0</v>
      </c>
      <c r="S446" s="117">
        <v>0</v>
      </c>
      <c r="T446" s="118">
        <f t="shared" si="3"/>
        <v>0</v>
      </c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R446" s="119" t="s">
        <v>94</v>
      </c>
      <c r="AT446" s="119" t="s">
        <v>89</v>
      </c>
      <c r="AU446" s="119" t="s">
        <v>2</v>
      </c>
      <c r="AY446" s="2" t="s">
        <v>87</v>
      </c>
      <c r="BE446" s="120">
        <f t="shared" si="4"/>
        <v>0</v>
      </c>
      <c r="BF446" s="120">
        <f t="shared" si="5"/>
        <v>0</v>
      </c>
      <c r="BG446" s="120">
        <f t="shared" si="6"/>
        <v>0</v>
      </c>
      <c r="BH446" s="120">
        <f t="shared" si="7"/>
        <v>0</v>
      </c>
      <c r="BI446" s="120">
        <f t="shared" si="8"/>
        <v>0</v>
      </c>
      <c r="BJ446" s="2" t="s">
        <v>85</v>
      </c>
      <c r="BK446" s="120">
        <f t="shared" si="9"/>
        <v>0</v>
      </c>
      <c r="BL446" s="2" t="s">
        <v>94</v>
      </c>
      <c r="BM446" s="119" t="s">
        <v>784</v>
      </c>
    </row>
    <row r="447" spans="1:65" s="14" customFormat="1" ht="21.6" customHeight="1" x14ac:dyDescent="0.2">
      <c r="A447" s="10"/>
      <c r="B447" s="106"/>
      <c r="C447" s="107" t="s">
        <v>785</v>
      </c>
      <c r="D447" s="107" t="s">
        <v>89</v>
      </c>
      <c r="E447" s="108" t="s">
        <v>786</v>
      </c>
      <c r="F447" s="109" t="s">
        <v>787</v>
      </c>
      <c r="G447" s="110" t="s">
        <v>139</v>
      </c>
      <c r="H447" s="111">
        <v>1</v>
      </c>
      <c r="I447" s="112"/>
      <c r="J447" s="113">
        <f t="shared" si="0"/>
        <v>0</v>
      </c>
      <c r="K447" s="109" t="s">
        <v>10</v>
      </c>
      <c r="L447" s="11"/>
      <c r="M447" s="114" t="s">
        <v>10</v>
      </c>
      <c r="N447" s="115" t="s">
        <v>27</v>
      </c>
      <c r="O447" s="116"/>
      <c r="P447" s="117">
        <f t="shared" si="1"/>
        <v>0</v>
      </c>
      <c r="Q447" s="117">
        <v>0</v>
      </c>
      <c r="R447" s="117">
        <f t="shared" si="2"/>
        <v>0</v>
      </c>
      <c r="S447" s="117">
        <v>0</v>
      </c>
      <c r="T447" s="118">
        <f t="shared" si="3"/>
        <v>0</v>
      </c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R447" s="119" t="s">
        <v>94</v>
      </c>
      <c r="AT447" s="119" t="s">
        <v>89</v>
      </c>
      <c r="AU447" s="119" t="s">
        <v>2</v>
      </c>
      <c r="AY447" s="2" t="s">
        <v>87</v>
      </c>
      <c r="BE447" s="120">
        <f t="shared" si="4"/>
        <v>0</v>
      </c>
      <c r="BF447" s="120">
        <f t="shared" si="5"/>
        <v>0</v>
      </c>
      <c r="BG447" s="120">
        <f t="shared" si="6"/>
        <v>0</v>
      </c>
      <c r="BH447" s="120">
        <f t="shared" si="7"/>
        <v>0</v>
      </c>
      <c r="BI447" s="120">
        <f t="shared" si="8"/>
        <v>0</v>
      </c>
      <c r="BJ447" s="2" t="s">
        <v>85</v>
      </c>
      <c r="BK447" s="120">
        <f t="shared" si="9"/>
        <v>0</v>
      </c>
      <c r="BL447" s="2" t="s">
        <v>94</v>
      </c>
      <c r="BM447" s="119" t="s">
        <v>788</v>
      </c>
    </row>
    <row r="448" spans="1:65" s="14" customFormat="1" ht="21.6" customHeight="1" x14ac:dyDescent="0.2">
      <c r="A448" s="10"/>
      <c r="B448" s="106"/>
      <c r="C448" s="107" t="s">
        <v>789</v>
      </c>
      <c r="D448" s="107" t="s">
        <v>89</v>
      </c>
      <c r="E448" s="108" t="s">
        <v>790</v>
      </c>
      <c r="F448" s="109" t="s">
        <v>791</v>
      </c>
      <c r="G448" s="110" t="s">
        <v>139</v>
      </c>
      <c r="H448" s="111">
        <v>3</v>
      </c>
      <c r="I448" s="112"/>
      <c r="J448" s="113">
        <f t="shared" si="0"/>
        <v>0</v>
      </c>
      <c r="K448" s="109" t="s">
        <v>10</v>
      </c>
      <c r="L448" s="11"/>
      <c r="M448" s="114" t="s">
        <v>10</v>
      </c>
      <c r="N448" s="115" t="s">
        <v>27</v>
      </c>
      <c r="O448" s="116"/>
      <c r="P448" s="117">
        <f t="shared" si="1"/>
        <v>0</v>
      </c>
      <c r="Q448" s="117">
        <v>0</v>
      </c>
      <c r="R448" s="117">
        <f t="shared" si="2"/>
        <v>0</v>
      </c>
      <c r="S448" s="117">
        <v>0</v>
      </c>
      <c r="T448" s="118">
        <f t="shared" si="3"/>
        <v>0</v>
      </c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R448" s="119" t="s">
        <v>94</v>
      </c>
      <c r="AT448" s="119" t="s">
        <v>89</v>
      </c>
      <c r="AU448" s="119" t="s">
        <v>2</v>
      </c>
      <c r="AY448" s="2" t="s">
        <v>87</v>
      </c>
      <c r="BE448" s="120">
        <f t="shared" si="4"/>
        <v>0</v>
      </c>
      <c r="BF448" s="120">
        <f t="shared" si="5"/>
        <v>0</v>
      </c>
      <c r="BG448" s="120">
        <f t="shared" si="6"/>
        <v>0</v>
      </c>
      <c r="BH448" s="120">
        <f t="shared" si="7"/>
        <v>0</v>
      </c>
      <c r="BI448" s="120">
        <f t="shared" si="8"/>
        <v>0</v>
      </c>
      <c r="BJ448" s="2" t="s">
        <v>85</v>
      </c>
      <c r="BK448" s="120">
        <f t="shared" si="9"/>
        <v>0</v>
      </c>
      <c r="BL448" s="2" t="s">
        <v>94</v>
      </c>
      <c r="BM448" s="119" t="s">
        <v>792</v>
      </c>
    </row>
    <row r="449" spans="1:65" s="14" customFormat="1" ht="21.6" customHeight="1" x14ac:dyDescent="0.2">
      <c r="A449" s="10"/>
      <c r="B449" s="106"/>
      <c r="C449" s="107" t="s">
        <v>793</v>
      </c>
      <c r="D449" s="107" t="s">
        <v>89</v>
      </c>
      <c r="E449" s="108" t="s">
        <v>794</v>
      </c>
      <c r="F449" s="109" t="s">
        <v>795</v>
      </c>
      <c r="G449" s="110" t="s">
        <v>149</v>
      </c>
      <c r="H449" s="111">
        <v>3.75</v>
      </c>
      <c r="I449" s="112"/>
      <c r="J449" s="113">
        <f t="shared" si="0"/>
        <v>0</v>
      </c>
      <c r="K449" s="109" t="s">
        <v>10</v>
      </c>
      <c r="L449" s="11"/>
      <c r="M449" s="114" t="s">
        <v>10</v>
      </c>
      <c r="N449" s="115" t="s">
        <v>27</v>
      </c>
      <c r="O449" s="116"/>
      <c r="P449" s="117">
        <f t="shared" si="1"/>
        <v>0</v>
      </c>
      <c r="Q449" s="117">
        <v>0</v>
      </c>
      <c r="R449" s="117">
        <f t="shared" si="2"/>
        <v>0</v>
      </c>
      <c r="S449" s="117">
        <v>0</v>
      </c>
      <c r="T449" s="118">
        <f t="shared" si="3"/>
        <v>0</v>
      </c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R449" s="119" t="s">
        <v>94</v>
      </c>
      <c r="AT449" s="119" t="s">
        <v>89</v>
      </c>
      <c r="AU449" s="119" t="s">
        <v>2</v>
      </c>
      <c r="AY449" s="2" t="s">
        <v>87</v>
      </c>
      <c r="BE449" s="120">
        <f t="shared" si="4"/>
        <v>0</v>
      </c>
      <c r="BF449" s="120">
        <f t="shared" si="5"/>
        <v>0</v>
      </c>
      <c r="BG449" s="120">
        <f t="shared" si="6"/>
        <v>0</v>
      </c>
      <c r="BH449" s="120">
        <f t="shared" si="7"/>
        <v>0</v>
      </c>
      <c r="BI449" s="120">
        <f t="shared" si="8"/>
        <v>0</v>
      </c>
      <c r="BJ449" s="2" t="s">
        <v>85</v>
      </c>
      <c r="BK449" s="120">
        <f t="shared" si="9"/>
        <v>0</v>
      </c>
      <c r="BL449" s="2" t="s">
        <v>94</v>
      </c>
      <c r="BM449" s="119" t="s">
        <v>796</v>
      </c>
    </row>
    <row r="450" spans="1:65" s="14" customFormat="1" ht="43.15" customHeight="1" x14ac:dyDescent="0.2">
      <c r="A450" s="10"/>
      <c r="B450" s="106"/>
      <c r="C450" s="107" t="s">
        <v>797</v>
      </c>
      <c r="D450" s="107" t="s">
        <v>89</v>
      </c>
      <c r="E450" s="108" t="s">
        <v>798</v>
      </c>
      <c r="F450" s="109" t="s">
        <v>799</v>
      </c>
      <c r="G450" s="110" t="s">
        <v>139</v>
      </c>
      <c r="H450" s="111">
        <v>1</v>
      </c>
      <c r="I450" s="112"/>
      <c r="J450" s="113">
        <f t="shared" si="0"/>
        <v>0</v>
      </c>
      <c r="K450" s="109" t="s">
        <v>10</v>
      </c>
      <c r="L450" s="11"/>
      <c r="M450" s="114" t="s">
        <v>10</v>
      </c>
      <c r="N450" s="115" t="s">
        <v>27</v>
      </c>
      <c r="O450" s="116"/>
      <c r="P450" s="117">
        <f t="shared" si="1"/>
        <v>0</v>
      </c>
      <c r="Q450" s="117">
        <v>0</v>
      </c>
      <c r="R450" s="117">
        <f t="shared" si="2"/>
        <v>0</v>
      </c>
      <c r="S450" s="117">
        <v>0</v>
      </c>
      <c r="T450" s="118">
        <f t="shared" si="3"/>
        <v>0</v>
      </c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R450" s="119" t="s">
        <v>94</v>
      </c>
      <c r="AT450" s="119" t="s">
        <v>89</v>
      </c>
      <c r="AU450" s="119" t="s">
        <v>2</v>
      </c>
      <c r="AY450" s="2" t="s">
        <v>87</v>
      </c>
      <c r="BE450" s="120">
        <f t="shared" si="4"/>
        <v>0</v>
      </c>
      <c r="BF450" s="120">
        <f t="shared" si="5"/>
        <v>0</v>
      </c>
      <c r="BG450" s="120">
        <f t="shared" si="6"/>
        <v>0</v>
      </c>
      <c r="BH450" s="120">
        <f t="shared" si="7"/>
        <v>0</v>
      </c>
      <c r="BI450" s="120">
        <f t="shared" si="8"/>
        <v>0</v>
      </c>
      <c r="BJ450" s="2" t="s">
        <v>85</v>
      </c>
      <c r="BK450" s="120">
        <f t="shared" si="9"/>
        <v>0</v>
      </c>
      <c r="BL450" s="2" t="s">
        <v>94</v>
      </c>
      <c r="BM450" s="119" t="s">
        <v>800</v>
      </c>
    </row>
    <row r="451" spans="1:65" s="14" customFormat="1" ht="43.15" customHeight="1" x14ac:dyDescent="0.2">
      <c r="A451" s="10"/>
      <c r="B451" s="106"/>
      <c r="C451" s="107" t="s">
        <v>801</v>
      </c>
      <c r="D451" s="107" t="s">
        <v>89</v>
      </c>
      <c r="E451" s="108" t="s">
        <v>802</v>
      </c>
      <c r="F451" s="109" t="s">
        <v>803</v>
      </c>
      <c r="G451" s="110" t="s">
        <v>139</v>
      </c>
      <c r="H451" s="111">
        <v>1</v>
      </c>
      <c r="I451" s="112"/>
      <c r="J451" s="113">
        <f t="shared" si="0"/>
        <v>0</v>
      </c>
      <c r="K451" s="109" t="s">
        <v>10</v>
      </c>
      <c r="L451" s="11"/>
      <c r="M451" s="114" t="s">
        <v>10</v>
      </c>
      <c r="N451" s="115" t="s">
        <v>27</v>
      </c>
      <c r="O451" s="116"/>
      <c r="P451" s="117">
        <f t="shared" si="1"/>
        <v>0</v>
      </c>
      <c r="Q451" s="117">
        <v>0</v>
      </c>
      <c r="R451" s="117">
        <f t="shared" si="2"/>
        <v>0</v>
      </c>
      <c r="S451" s="117">
        <v>0</v>
      </c>
      <c r="T451" s="118">
        <f t="shared" si="3"/>
        <v>0</v>
      </c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R451" s="119" t="s">
        <v>94</v>
      </c>
      <c r="AT451" s="119" t="s">
        <v>89</v>
      </c>
      <c r="AU451" s="119" t="s">
        <v>2</v>
      </c>
      <c r="AY451" s="2" t="s">
        <v>87</v>
      </c>
      <c r="BE451" s="120">
        <f t="shared" si="4"/>
        <v>0</v>
      </c>
      <c r="BF451" s="120">
        <f t="shared" si="5"/>
        <v>0</v>
      </c>
      <c r="BG451" s="120">
        <f t="shared" si="6"/>
        <v>0</v>
      </c>
      <c r="BH451" s="120">
        <f t="shared" si="7"/>
        <v>0</v>
      </c>
      <c r="BI451" s="120">
        <f t="shared" si="8"/>
        <v>0</v>
      </c>
      <c r="BJ451" s="2" t="s">
        <v>85</v>
      </c>
      <c r="BK451" s="120">
        <f t="shared" si="9"/>
        <v>0</v>
      </c>
      <c r="BL451" s="2" t="s">
        <v>94</v>
      </c>
      <c r="BM451" s="119" t="s">
        <v>804</v>
      </c>
    </row>
    <row r="452" spans="1:65" s="14" customFormat="1" ht="21.6" customHeight="1" x14ac:dyDescent="0.2">
      <c r="A452" s="10"/>
      <c r="B452" s="106"/>
      <c r="C452" s="107" t="s">
        <v>805</v>
      </c>
      <c r="D452" s="107" t="s">
        <v>89</v>
      </c>
      <c r="E452" s="108" t="s">
        <v>806</v>
      </c>
      <c r="F452" s="109" t="s">
        <v>807</v>
      </c>
      <c r="G452" s="110" t="s">
        <v>139</v>
      </c>
      <c r="H452" s="111">
        <v>5</v>
      </c>
      <c r="I452" s="112"/>
      <c r="J452" s="113">
        <f t="shared" si="0"/>
        <v>0</v>
      </c>
      <c r="K452" s="109" t="s">
        <v>10</v>
      </c>
      <c r="L452" s="11"/>
      <c r="M452" s="114" t="s">
        <v>10</v>
      </c>
      <c r="N452" s="115" t="s">
        <v>27</v>
      </c>
      <c r="O452" s="116"/>
      <c r="P452" s="117">
        <f t="shared" si="1"/>
        <v>0</v>
      </c>
      <c r="Q452" s="117">
        <v>0</v>
      </c>
      <c r="R452" s="117">
        <f t="shared" si="2"/>
        <v>0</v>
      </c>
      <c r="S452" s="117">
        <v>0</v>
      </c>
      <c r="T452" s="118">
        <f t="shared" si="3"/>
        <v>0</v>
      </c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R452" s="119" t="s">
        <v>94</v>
      </c>
      <c r="AT452" s="119" t="s">
        <v>89</v>
      </c>
      <c r="AU452" s="119" t="s">
        <v>2</v>
      </c>
      <c r="AY452" s="2" t="s">
        <v>87</v>
      </c>
      <c r="BE452" s="120">
        <f t="shared" si="4"/>
        <v>0</v>
      </c>
      <c r="BF452" s="120">
        <f t="shared" si="5"/>
        <v>0</v>
      </c>
      <c r="BG452" s="120">
        <f t="shared" si="6"/>
        <v>0</v>
      </c>
      <c r="BH452" s="120">
        <f t="shared" si="7"/>
        <v>0</v>
      </c>
      <c r="BI452" s="120">
        <f t="shared" si="8"/>
        <v>0</v>
      </c>
      <c r="BJ452" s="2" t="s">
        <v>85</v>
      </c>
      <c r="BK452" s="120">
        <f t="shared" si="9"/>
        <v>0</v>
      </c>
      <c r="BL452" s="2" t="s">
        <v>94</v>
      </c>
      <c r="BM452" s="119" t="s">
        <v>808</v>
      </c>
    </row>
    <row r="453" spans="1:65" s="14" customFormat="1" ht="21.6" customHeight="1" x14ac:dyDescent="0.2">
      <c r="A453" s="10"/>
      <c r="B453" s="106"/>
      <c r="C453" s="107" t="s">
        <v>809</v>
      </c>
      <c r="D453" s="107" t="s">
        <v>89</v>
      </c>
      <c r="E453" s="108" t="s">
        <v>810</v>
      </c>
      <c r="F453" s="109" t="s">
        <v>811</v>
      </c>
      <c r="G453" s="110" t="s">
        <v>166</v>
      </c>
      <c r="H453" s="111">
        <v>31.5</v>
      </c>
      <c r="I453" s="112"/>
      <c r="J453" s="113">
        <f t="shared" si="0"/>
        <v>0</v>
      </c>
      <c r="K453" s="109" t="s">
        <v>10</v>
      </c>
      <c r="L453" s="11"/>
      <c r="M453" s="114" t="s">
        <v>10</v>
      </c>
      <c r="N453" s="115" t="s">
        <v>27</v>
      </c>
      <c r="O453" s="116"/>
      <c r="P453" s="117">
        <f t="shared" si="1"/>
        <v>0</v>
      </c>
      <c r="Q453" s="117">
        <v>0</v>
      </c>
      <c r="R453" s="117">
        <f t="shared" si="2"/>
        <v>0</v>
      </c>
      <c r="S453" s="117">
        <v>0</v>
      </c>
      <c r="T453" s="118">
        <f t="shared" si="3"/>
        <v>0</v>
      </c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R453" s="119" t="s">
        <v>94</v>
      </c>
      <c r="AT453" s="119" t="s">
        <v>89</v>
      </c>
      <c r="AU453" s="119" t="s">
        <v>2</v>
      </c>
      <c r="AY453" s="2" t="s">
        <v>87</v>
      </c>
      <c r="BE453" s="120">
        <f t="shared" si="4"/>
        <v>0</v>
      </c>
      <c r="BF453" s="120">
        <f t="shared" si="5"/>
        <v>0</v>
      </c>
      <c r="BG453" s="120">
        <f t="shared" si="6"/>
        <v>0</v>
      </c>
      <c r="BH453" s="120">
        <f t="shared" si="7"/>
        <v>0</v>
      </c>
      <c r="BI453" s="120">
        <f t="shared" si="8"/>
        <v>0</v>
      </c>
      <c r="BJ453" s="2" t="s">
        <v>85</v>
      </c>
      <c r="BK453" s="120">
        <f t="shared" si="9"/>
        <v>0</v>
      </c>
      <c r="BL453" s="2" t="s">
        <v>94</v>
      </c>
      <c r="BM453" s="119" t="s">
        <v>812</v>
      </c>
    </row>
    <row r="454" spans="1:65" s="14" customFormat="1" ht="32.450000000000003" customHeight="1" x14ac:dyDescent="0.2">
      <c r="A454" s="10"/>
      <c r="B454" s="106"/>
      <c r="C454" s="107" t="s">
        <v>813</v>
      </c>
      <c r="D454" s="107" t="s">
        <v>89</v>
      </c>
      <c r="E454" s="108" t="s">
        <v>814</v>
      </c>
      <c r="F454" s="109" t="s">
        <v>815</v>
      </c>
      <c r="G454" s="110" t="s">
        <v>166</v>
      </c>
      <c r="H454" s="111">
        <v>25</v>
      </c>
      <c r="I454" s="112"/>
      <c r="J454" s="113">
        <f t="shared" si="0"/>
        <v>0</v>
      </c>
      <c r="K454" s="109" t="s">
        <v>10</v>
      </c>
      <c r="L454" s="11"/>
      <c r="M454" s="114" t="s">
        <v>10</v>
      </c>
      <c r="N454" s="115" t="s">
        <v>27</v>
      </c>
      <c r="O454" s="116"/>
      <c r="P454" s="117">
        <f t="shared" si="1"/>
        <v>0</v>
      </c>
      <c r="Q454" s="117">
        <v>0</v>
      </c>
      <c r="R454" s="117">
        <f t="shared" si="2"/>
        <v>0</v>
      </c>
      <c r="S454" s="117">
        <v>0</v>
      </c>
      <c r="T454" s="118">
        <f t="shared" si="3"/>
        <v>0</v>
      </c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R454" s="119" t="s">
        <v>94</v>
      </c>
      <c r="AT454" s="119" t="s">
        <v>89</v>
      </c>
      <c r="AU454" s="119" t="s">
        <v>2</v>
      </c>
      <c r="AY454" s="2" t="s">
        <v>87</v>
      </c>
      <c r="BE454" s="120">
        <f t="shared" si="4"/>
        <v>0</v>
      </c>
      <c r="BF454" s="120">
        <f t="shared" si="5"/>
        <v>0</v>
      </c>
      <c r="BG454" s="120">
        <f t="shared" si="6"/>
        <v>0</v>
      </c>
      <c r="BH454" s="120">
        <f t="shared" si="7"/>
        <v>0</v>
      </c>
      <c r="BI454" s="120">
        <f t="shared" si="8"/>
        <v>0</v>
      </c>
      <c r="BJ454" s="2" t="s">
        <v>85</v>
      </c>
      <c r="BK454" s="120">
        <f t="shared" si="9"/>
        <v>0</v>
      </c>
      <c r="BL454" s="2" t="s">
        <v>94</v>
      </c>
      <c r="BM454" s="119" t="s">
        <v>816</v>
      </c>
    </row>
    <row r="455" spans="1:65" s="14" customFormat="1" ht="21.6" customHeight="1" x14ac:dyDescent="0.2">
      <c r="A455" s="10"/>
      <c r="B455" s="106"/>
      <c r="C455" s="107" t="s">
        <v>817</v>
      </c>
      <c r="D455" s="107" t="s">
        <v>89</v>
      </c>
      <c r="E455" s="108" t="s">
        <v>818</v>
      </c>
      <c r="F455" s="109" t="s">
        <v>819</v>
      </c>
      <c r="G455" s="110" t="s">
        <v>166</v>
      </c>
      <c r="H455" s="111">
        <v>5</v>
      </c>
      <c r="I455" s="112"/>
      <c r="J455" s="113">
        <f t="shared" si="0"/>
        <v>0</v>
      </c>
      <c r="K455" s="109" t="s">
        <v>10</v>
      </c>
      <c r="L455" s="11"/>
      <c r="M455" s="114" t="s">
        <v>10</v>
      </c>
      <c r="N455" s="115" t="s">
        <v>27</v>
      </c>
      <c r="O455" s="116"/>
      <c r="P455" s="117">
        <f t="shared" si="1"/>
        <v>0</v>
      </c>
      <c r="Q455" s="117">
        <v>0</v>
      </c>
      <c r="R455" s="117">
        <f t="shared" si="2"/>
        <v>0</v>
      </c>
      <c r="S455" s="117">
        <v>0</v>
      </c>
      <c r="T455" s="118">
        <f t="shared" si="3"/>
        <v>0</v>
      </c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R455" s="119" t="s">
        <v>94</v>
      </c>
      <c r="AT455" s="119" t="s">
        <v>89</v>
      </c>
      <c r="AU455" s="119" t="s">
        <v>2</v>
      </c>
      <c r="AY455" s="2" t="s">
        <v>87</v>
      </c>
      <c r="BE455" s="120">
        <f t="shared" si="4"/>
        <v>0</v>
      </c>
      <c r="BF455" s="120">
        <f t="shared" si="5"/>
        <v>0</v>
      </c>
      <c r="BG455" s="120">
        <f t="shared" si="6"/>
        <v>0</v>
      </c>
      <c r="BH455" s="120">
        <f t="shared" si="7"/>
        <v>0</v>
      </c>
      <c r="BI455" s="120">
        <f t="shared" si="8"/>
        <v>0</v>
      </c>
      <c r="BJ455" s="2" t="s">
        <v>85</v>
      </c>
      <c r="BK455" s="120">
        <f t="shared" si="9"/>
        <v>0</v>
      </c>
      <c r="BL455" s="2" t="s">
        <v>94</v>
      </c>
      <c r="BM455" s="119" t="s">
        <v>820</v>
      </c>
    </row>
    <row r="456" spans="1:65" s="92" customFormat="1" ht="22.9" customHeight="1" x14ac:dyDescent="0.2">
      <c r="B456" s="93"/>
      <c r="D456" s="94" t="s">
        <v>83</v>
      </c>
      <c r="E456" s="104" t="s">
        <v>821</v>
      </c>
      <c r="F456" s="104" t="s">
        <v>822</v>
      </c>
      <c r="I456" s="96"/>
      <c r="J456" s="105">
        <f>BK456</f>
        <v>0</v>
      </c>
      <c r="L456" s="93"/>
      <c r="M456" s="98"/>
      <c r="N456" s="99"/>
      <c r="O456" s="99"/>
      <c r="P456" s="100">
        <f>P457</f>
        <v>0</v>
      </c>
      <c r="Q456" s="99"/>
      <c r="R456" s="100">
        <f>R457</f>
        <v>0</v>
      </c>
      <c r="S456" s="99"/>
      <c r="T456" s="101">
        <f>T457</f>
        <v>0</v>
      </c>
      <c r="AR456" s="94" t="s">
        <v>85</v>
      </c>
      <c r="AT456" s="102" t="s">
        <v>83</v>
      </c>
      <c r="AU456" s="102" t="s">
        <v>85</v>
      </c>
      <c r="AY456" s="94" t="s">
        <v>87</v>
      </c>
      <c r="BK456" s="103">
        <f>BK457</f>
        <v>0</v>
      </c>
    </row>
    <row r="457" spans="1:65" s="14" customFormat="1" ht="64.900000000000006" customHeight="1" x14ac:dyDescent="0.2">
      <c r="A457" s="10"/>
      <c r="B457" s="106"/>
      <c r="C457" s="107" t="s">
        <v>823</v>
      </c>
      <c r="D457" s="107" t="s">
        <v>89</v>
      </c>
      <c r="E457" s="108" t="s">
        <v>824</v>
      </c>
      <c r="F457" s="109" t="s">
        <v>825</v>
      </c>
      <c r="G457" s="110" t="s">
        <v>199</v>
      </c>
      <c r="H457" s="111">
        <v>1110.037</v>
      </c>
      <c r="I457" s="112"/>
      <c r="J457" s="113">
        <f>ROUND(I457*H457,2)</f>
        <v>0</v>
      </c>
      <c r="K457" s="109" t="s">
        <v>93</v>
      </c>
      <c r="L457" s="11"/>
      <c r="M457" s="114" t="s">
        <v>10</v>
      </c>
      <c r="N457" s="115" t="s">
        <v>27</v>
      </c>
      <c r="O457" s="116"/>
      <c r="P457" s="117">
        <f>O457*H457</f>
        <v>0</v>
      </c>
      <c r="Q457" s="117">
        <v>0</v>
      </c>
      <c r="R457" s="117">
        <f>Q457*H457</f>
        <v>0</v>
      </c>
      <c r="S457" s="117">
        <v>0</v>
      </c>
      <c r="T457" s="118">
        <f>S457*H457</f>
        <v>0</v>
      </c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R457" s="119" t="s">
        <v>94</v>
      </c>
      <c r="AT457" s="119" t="s">
        <v>89</v>
      </c>
      <c r="AU457" s="119" t="s">
        <v>2</v>
      </c>
      <c r="AY457" s="2" t="s">
        <v>87</v>
      </c>
      <c r="BE457" s="120">
        <f>IF(N457="základní",J457,0)</f>
        <v>0</v>
      </c>
      <c r="BF457" s="120">
        <f>IF(N457="snížená",J457,0)</f>
        <v>0</v>
      </c>
      <c r="BG457" s="120">
        <f>IF(N457="zákl. přenesená",J457,0)</f>
        <v>0</v>
      </c>
      <c r="BH457" s="120">
        <f>IF(N457="sníž. přenesená",J457,0)</f>
        <v>0</v>
      </c>
      <c r="BI457" s="120">
        <f>IF(N457="nulová",J457,0)</f>
        <v>0</v>
      </c>
      <c r="BJ457" s="2" t="s">
        <v>85</v>
      </c>
      <c r="BK457" s="120">
        <f>ROUND(I457*H457,2)</f>
        <v>0</v>
      </c>
      <c r="BL457" s="2" t="s">
        <v>94</v>
      </c>
      <c r="BM457" s="119" t="s">
        <v>826</v>
      </c>
    </row>
    <row r="458" spans="1:65" s="92" customFormat="1" ht="25.9" customHeight="1" x14ac:dyDescent="0.2">
      <c r="B458" s="93"/>
      <c r="D458" s="94" t="s">
        <v>83</v>
      </c>
      <c r="E458" s="95" t="s">
        <v>827</v>
      </c>
      <c r="F458" s="95" t="s">
        <v>828</v>
      </c>
      <c r="I458" s="96"/>
      <c r="J458" s="97">
        <f>BK458</f>
        <v>0</v>
      </c>
      <c r="L458" s="93"/>
      <c r="M458" s="98"/>
      <c r="N458" s="99"/>
      <c r="O458" s="99"/>
      <c r="P458" s="100">
        <f>P459+P494+P562+P595+P604+P613+P626+P644+P648+P659+P665</f>
        <v>0</v>
      </c>
      <c r="Q458" s="99"/>
      <c r="R458" s="100">
        <f>R459+R494+R562+R595+R604+R613+R626+R644+R648+R659+R665</f>
        <v>45.684061920000005</v>
      </c>
      <c r="S458" s="99"/>
      <c r="T458" s="101">
        <f>T459+T494+T562+T595+T604+T613+T626+T644+T648+T659+T665</f>
        <v>0</v>
      </c>
      <c r="AR458" s="94" t="s">
        <v>2</v>
      </c>
      <c r="AT458" s="102" t="s">
        <v>83</v>
      </c>
      <c r="AU458" s="102" t="s">
        <v>86</v>
      </c>
      <c r="AY458" s="94" t="s">
        <v>87</v>
      </c>
      <c r="BK458" s="103">
        <f>BK459+BK494+BK562+BK595+BK604+BK613+BK626+BK644+BK648+BK659+BK665</f>
        <v>0</v>
      </c>
    </row>
    <row r="459" spans="1:65" s="92" customFormat="1" ht="22.9" customHeight="1" x14ac:dyDescent="0.2">
      <c r="B459" s="93"/>
      <c r="D459" s="94" t="s">
        <v>83</v>
      </c>
      <c r="E459" s="104" t="s">
        <v>829</v>
      </c>
      <c r="F459" s="104" t="s">
        <v>830</v>
      </c>
      <c r="I459" s="96"/>
      <c r="J459" s="105">
        <f>BK459</f>
        <v>0</v>
      </c>
      <c r="L459" s="93"/>
      <c r="M459" s="98"/>
      <c r="N459" s="99"/>
      <c r="O459" s="99"/>
      <c r="P459" s="100">
        <f>SUM(P460:P493)</f>
        <v>0</v>
      </c>
      <c r="Q459" s="99"/>
      <c r="R459" s="100">
        <f>SUM(R460:R493)</f>
        <v>1.3567674000000001</v>
      </c>
      <c r="S459" s="99"/>
      <c r="T459" s="101">
        <f>SUM(T460:T493)</f>
        <v>0</v>
      </c>
      <c r="AR459" s="94" t="s">
        <v>2</v>
      </c>
      <c r="AT459" s="102" t="s">
        <v>83</v>
      </c>
      <c r="AU459" s="102" t="s">
        <v>85</v>
      </c>
      <c r="AY459" s="94" t="s">
        <v>87</v>
      </c>
      <c r="BK459" s="103">
        <f>SUM(BK460:BK493)</f>
        <v>0</v>
      </c>
    </row>
    <row r="460" spans="1:65" s="14" customFormat="1" ht="32.450000000000003" customHeight="1" x14ac:dyDescent="0.2">
      <c r="A460" s="10"/>
      <c r="B460" s="106"/>
      <c r="C460" s="107" t="s">
        <v>831</v>
      </c>
      <c r="D460" s="107" t="s">
        <v>89</v>
      </c>
      <c r="E460" s="108" t="s">
        <v>832</v>
      </c>
      <c r="F460" s="109" t="s">
        <v>833</v>
      </c>
      <c r="G460" s="110" t="s">
        <v>149</v>
      </c>
      <c r="H460" s="111">
        <v>263.67899999999997</v>
      </c>
      <c r="I460" s="112"/>
      <c r="J460" s="113">
        <f>ROUND(I460*H460,2)</f>
        <v>0</v>
      </c>
      <c r="K460" s="109" t="s">
        <v>93</v>
      </c>
      <c r="L460" s="11"/>
      <c r="M460" s="114" t="s">
        <v>10</v>
      </c>
      <c r="N460" s="115" t="s">
        <v>27</v>
      </c>
      <c r="O460" s="116"/>
      <c r="P460" s="117">
        <f>O460*H460</f>
        <v>0</v>
      </c>
      <c r="Q460" s="117">
        <v>0</v>
      </c>
      <c r="R460" s="117">
        <f>Q460*H460</f>
        <v>0</v>
      </c>
      <c r="S460" s="117">
        <v>0</v>
      </c>
      <c r="T460" s="118">
        <f>S460*H460</f>
        <v>0</v>
      </c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R460" s="119" t="s">
        <v>181</v>
      </c>
      <c r="AT460" s="119" t="s">
        <v>89</v>
      </c>
      <c r="AU460" s="119" t="s">
        <v>2</v>
      </c>
      <c r="AY460" s="2" t="s">
        <v>87</v>
      </c>
      <c r="BE460" s="120">
        <f>IF(N460="základní",J460,0)</f>
        <v>0</v>
      </c>
      <c r="BF460" s="120">
        <f>IF(N460="snížená",J460,0)</f>
        <v>0</v>
      </c>
      <c r="BG460" s="120">
        <f>IF(N460="zákl. přenesená",J460,0)</f>
        <v>0</v>
      </c>
      <c r="BH460" s="120">
        <f>IF(N460="sníž. přenesená",J460,0)</f>
        <v>0</v>
      </c>
      <c r="BI460" s="120">
        <f>IF(N460="nulová",J460,0)</f>
        <v>0</v>
      </c>
      <c r="BJ460" s="2" t="s">
        <v>85</v>
      </c>
      <c r="BK460" s="120">
        <f>ROUND(I460*H460,2)</f>
        <v>0</v>
      </c>
      <c r="BL460" s="2" t="s">
        <v>181</v>
      </c>
      <c r="BM460" s="119" t="s">
        <v>834</v>
      </c>
    </row>
    <row r="461" spans="1:65" s="140" customFormat="1" x14ac:dyDescent="0.2">
      <c r="B461" s="141"/>
      <c r="D461" s="123" t="s">
        <v>96</v>
      </c>
      <c r="E461" s="142" t="s">
        <v>10</v>
      </c>
      <c r="F461" s="143" t="s">
        <v>835</v>
      </c>
      <c r="H461" s="142" t="s">
        <v>10</v>
      </c>
      <c r="I461" s="144"/>
      <c r="L461" s="141"/>
      <c r="M461" s="145"/>
      <c r="N461" s="146"/>
      <c r="O461" s="146"/>
      <c r="P461" s="146"/>
      <c r="Q461" s="146"/>
      <c r="R461" s="146"/>
      <c r="S461" s="146"/>
      <c r="T461" s="147"/>
      <c r="AT461" s="142" t="s">
        <v>96</v>
      </c>
      <c r="AU461" s="142" t="s">
        <v>2</v>
      </c>
      <c r="AV461" s="140" t="s">
        <v>85</v>
      </c>
      <c r="AW461" s="140" t="s">
        <v>98</v>
      </c>
      <c r="AX461" s="140" t="s">
        <v>86</v>
      </c>
      <c r="AY461" s="142" t="s">
        <v>87</v>
      </c>
    </row>
    <row r="462" spans="1:65" s="121" customFormat="1" ht="22.5" x14ac:dyDescent="0.2">
      <c r="B462" s="122"/>
      <c r="D462" s="123" t="s">
        <v>96</v>
      </c>
      <c r="E462" s="124" t="s">
        <v>10</v>
      </c>
      <c r="F462" s="125" t="s">
        <v>836</v>
      </c>
      <c r="H462" s="126">
        <v>263.67899999999997</v>
      </c>
      <c r="I462" s="127"/>
      <c r="L462" s="122"/>
      <c r="M462" s="128"/>
      <c r="N462" s="129"/>
      <c r="O462" s="129"/>
      <c r="P462" s="129"/>
      <c r="Q462" s="129"/>
      <c r="R462" s="129"/>
      <c r="S462" s="129"/>
      <c r="T462" s="130"/>
      <c r="AT462" s="124" t="s">
        <v>96</v>
      </c>
      <c r="AU462" s="124" t="s">
        <v>2</v>
      </c>
      <c r="AV462" s="121" t="s">
        <v>2</v>
      </c>
      <c r="AW462" s="121" t="s">
        <v>98</v>
      </c>
      <c r="AX462" s="121" t="s">
        <v>85</v>
      </c>
      <c r="AY462" s="124" t="s">
        <v>87</v>
      </c>
    </row>
    <row r="463" spans="1:65" s="14" customFormat="1" ht="14.45" customHeight="1" x14ac:dyDescent="0.2">
      <c r="A463" s="10"/>
      <c r="B463" s="106"/>
      <c r="C463" s="148" t="s">
        <v>837</v>
      </c>
      <c r="D463" s="148" t="s">
        <v>153</v>
      </c>
      <c r="E463" s="149" t="s">
        <v>838</v>
      </c>
      <c r="F463" s="150" t="s">
        <v>839</v>
      </c>
      <c r="G463" s="151" t="s">
        <v>199</v>
      </c>
      <c r="H463" s="152">
        <v>5.2999999999999999E-2</v>
      </c>
      <c r="I463" s="153"/>
      <c r="J463" s="154">
        <f>ROUND(I463*H463,2)</f>
        <v>0</v>
      </c>
      <c r="K463" s="150" t="s">
        <v>93</v>
      </c>
      <c r="L463" s="155"/>
      <c r="M463" s="156" t="s">
        <v>10</v>
      </c>
      <c r="N463" s="157" t="s">
        <v>27</v>
      </c>
      <c r="O463" s="116"/>
      <c r="P463" s="117">
        <f>O463*H463</f>
        <v>0</v>
      </c>
      <c r="Q463" s="117">
        <v>1</v>
      </c>
      <c r="R463" s="117">
        <f>Q463*H463</f>
        <v>5.2999999999999999E-2</v>
      </c>
      <c r="S463" s="117">
        <v>0</v>
      </c>
      <c r="T463" s="118">
        <f>S463*H463</f>
        <v>0</v>
      </c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R463" s="119" t="s">
        <v>279</v>
      </c>
      <c r="AT463" s="119" t="s">
        <v>153</v>
      </c>
      <c r="AU463" s="119" t="s">
        <v>2</v>
      </c>
      <c r="AY463" s="2" t="s">
        <v>87</v>
      </c>
      <c r="BE463" s="120">
        <f>IF(N463="základní",J463,0)</f>
        <v>0</v>
      </c>
      <c r="BF463" s="120">
        <f>IF(N463="snížená",J463,0)</f>
        <v>0</v>
      </c>
      <c r="BG463" s="120">
        <f>IF(N463="zákl. přenesená",J463,0)</f>
        <v>0</v>
      </c>
      <c r="BH463" s="120">
        <f>IF(N463="sníž. přenesená",J463,0)</f>
        <v>0</v>
      </c>
      <c r="BI463" s="120">
        <f>IF(N463="nulová",J463,0)</f>
        <v>0</v>
      </c>
      <c r="BJ463" s="2" t="s">
        <v>85</v>
      </c>
      <c r="BK463" s="120">
        <f>ROUND(I463*H463,2)</f>
        <v>0</v>
      </c>
      <c r="BL463" s="2" t="s">
        <v>181</v>
      </c>
      <c r="BM463" s="119" t="s">
        <v>840</v>
      </c>
    </row>
    <row r="464" spans="1:65" s="121" customFormat="1" x14ac:dyDescent="0.2">
      <c r="B464" s="122"/>
      <c r="D464" s="123" t="s">
        <v>96</v>
      </c>
      <c r="E464" s="124" t="s">
        <v>10</v>
      </c>
      <c r="F464" s="125" t="s">
        <v>841</v>
      </c>
      <c r="H464" s="126">
        <v>5.2999999999999999E-2</v>
      </c>
      <c r="I464" s="127"/>
      <c r="L464" s="122"/>
      <c r="M464" s="128"/>
      <c r="N464" s="129"/>
      <c r="O464" s="129"/>
      <c r="P464" s="129"/>
      <c r="Q464" s="129"/>
      <c r="R464" s="129"/>
      <c r="S464" s="129"/>
      <c r="T464" s="130"/>
      <c r="AT464" s="124" t="s">
        <v>96</v>
      </c>
      <c r="AU464" s="124" t="s">
        <v>2</v>
      </c>
      <c r="AV464" s="121" t="s">
        <v>2</v>
      </c>
      <c r="AW464" s="121" t="s">
        <v>98</v>
      </c>
      <c r="AX464" s="121" t="s">
        <v>85</v>
      </c>
      <c r="AY464" s="124" t="s">
        <v>87</v>
      </c>
    </row>
    <row r="465" spans="1:65" s="14" customFormat="1" ht="32.450000000000003" customHeight="1" x14ac:dyDescent="0.2">
      <c r="A465" s="10"/>
      <c r="B465" s="106"/>
      <c r="C465" s="107" t="s">
        <v>842</v>
      </c>
      <c r="D465" s="107" t="s">
        <v>89</v>
      </c>
      <c r="E465" s="108" t="s">
        <v>843</v>
      </c>
      <c r="F465" s="109" t="s">
        <v>844</v>
      </c>
      <c r="G465" s="110" t="s">
        <v>149</v>
      </c>
      <c r="H465" s="111">
        <v>92.394000000000005</v>
      </c>
      <c r="I465" s="112"/>
      <c r="J465" s="113">
        <f>ROUND(I465*H465,2)</f>
        <v>0</v>
      </c>
      <c r="K465" s="109" t="s">
        <v>93</v>
      </c>
      <c r="L465" s="11"/>
      <c r="M465" s="114" t="s">
        <v>10</v>
      </c>
      <c r="N465" s="115" t="s">
        <v>27</v>
      </c>
      <c r="O465" s="116"/>
      <c r="P465" s="117">
        <f>O465*H465</f>
        <v>0</v>
      </c>
      <c r="Q465" s="117">
        <v>0</v>
      </c>
      <c r="R465" s="117">
        <f>Q465*H465</f>
        <v>0</v>
      </c>
      <c r="S465" s="117">
        <v>0</v>
      </c>
      <c r="T465" s="118">
        <f>S465*H465</f>
        <v>0</v>
      </c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R465" s="119" t="s">
        <v>181</v>
      </c>
      <c r="AT465" s="119" t="s">
        <v>89</v>
      </c>
      <c r="AU465" s="119" t="s">
        <v>2</v>
      </c>
      <c r="AY465" s="2" t="s">
        <v>87</v>
      </c>
      <c r="BE465" s="120">
        <f>IF(N465="základní",J465,0)</f>
        <v>0</v>
      </c>
      <c r="BF465" s="120">
        <f>IF(N465="snížená",J465,0)</f>
        <v>0</v>
      </c>
      <c r="BG465" s="120">
        <f>IF(N465="zákl. přenesená",J465,0)</f>
        <v>0</v>
      </c>
      <c r="BH465" s="120">
        <f>IF(N465="sníž. přenesená",J465,0)</f>
        <v>0</v>
      </c>
      <c r="BI465" s="120">
        <f>IF(N465="nulová",J465,0)</f>
        <v>0</v>
      </c>
      <c r="BJ465" s="2" t="s">
        <v>85</v>
      </c>
      <c r="BK465" s="120">
        <f>ROUND(I465*H465,2)</f>
        <v>0</v>
      </c>
      <c r="BL465" s="2" t="s">
        <v>181</v>
      </c>
      <c r="BM465" s="119" t="s">
        <v>845</v>
      </c>
    </row>
    <row r="466" spans="1:65" s="121" customFormat="1" x14ac:dyDescent="0.2">
      <c r="B466" s="122"/>
      <c r="D466" s="123" t="s">
        <v>96</v>
      </c>
      <c r="E466" s="124" t="s">
        <v>10</v>
      </c>
      <c r="F466" s="125" t="s">
        <v>846</v>
      </c>
      <c r="H466" s="126">
        <v>92.394000000000005</v>
      </c>
      <c r="I466" s="127"/>
      <c r="L466" s="122"/>
      <c r="M466" s="128"/>
      <c r="N466" s="129"/>
      <c r="O466" s="129"/>
      <c r="P466" s="129"/>
      <c r="Q466" s="129"/>
      <c r="R466" s="129"/>
      <c r="S466" s="129"/>
      <c r="T466" s="130"/>
      <c r="AT466" s="124" t="s">
        <v>96</v>
      </c>
      <c r="AU466" s="124" t="s">
        <v>2</v>
      </c>
      <c r="AV466" s="121" t="s">
        <v>2</v>
      </c>
      <c r="AW466" s="121" t="s">
        <v>98</v>
      </c>
      <c r="AX466" s="121" t="s">
        <v>85</v>
      </c>
      <c r="AY466" s="124" t="s">
        <v>87</v>
      </c>
    </row>
    <row r="467" spans="1:65" s="14" customFormat="1" ht="14.45" customHeight="1" x14ac:dyDescent="0.2">
      <c r="A467" s="10"/>
      <c r="B467" s="106"/>
      <c r="C467" s="148" t="s">
        <v>847</v>
      </c>
      <c r="D467" s="148" t="s">
        <v>153</v>
      </c>
      <c r="E467" s="149" t="s">
        <v>838</v>
      </c>
      <c r="F467" s="150" t="s">
        <v>839</v>
      </c>
      <c r="G467" s="151" t="s">
        <v>199</v>
      </c>
      <c r="H467" s="152">
        <v>1.7999999999999999E-2</v>
      </c>
      <c r="I467" s="153"/>
      <c r="J467" s="154">
        <f>ROUND(I467*H467,2)</f>
        <v>0</v>
      </c>
      <c r="K467" s="150" t="s">
        <v>93</v>
      </c>
      <c r="L467" s="155"/>
      <c r="M467" s="156" t="s">
        <v>10</v>
      </c>
      <c r="N467" s="157" t="s">
        <v>27</v>
      </c>
      <c r="O467" s="116"/>
      <c r="P467" s="117">
        <f>O467*H467</f>
        <v>0</v>
      </c>
      <c r="Q467" s="117">
        <v>1</v>
      </c>
      <c r="R467" s="117">
        <f>Q467*H467</f>
        <v>1.7999999999999999E-2</v>
      </c>
      <c r="S467" s="117">
        <v>0</v>
      </c>
      <c r="T467" s="118">
        <f>S467*H467</f>
        <v>0</v>
      </c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R467" s="119" t="s">
        <v>279</v>
      </c>
      <c r="AT467" s="119" t="s">
        <v>153</v>
      </c>
      <c r="AU467" s="119" t="s">
        <v>2</v>
      </c>
      <c r="AY467" s="2" t="s">
        <v>87</v>
      </c>
      <c r="BE467" s="120">
        <f>IF(N467="základní",J467,0)</f>
        <v>0</v>
      </c>
      <c r="BF467" s="120">
        <f>IF(N467="snížená",J467,0)</f>
        <v>0</v>
      </c>
      <c r="BG467" s="120">
        <f>IF(N467="zákl. přenesená",J467,0)</f>
        <v>0</v>
      </c>
      <c r="BH467" s="120">
        <f>IF(N467="sníž. přenesená",J467,0)</f>
        <v>0</v>
      </c>
      <c r="BI467" s="120">
        <f>IF(N467="nulová",J467,0)</f>
        <v>0</v>
      </c>
      <c r="BJ467" s="2" t="s">
        <v>85</v>
      </c>
      <c r="BK467" s="120">
        <f>ROUND(I467*H467,2)</f>
        <v>0</v>
      </c>
      <c r="BL467" s="2" t="s">
        <v>181</v>
      </c>
      <c r="BM467" s="119" t="s">
        <v>848</v>
      </c>
    </row>
    <row r="468" spans="1:65" s="121" customFormat="1" x14ac:dyDescent="0.2">
      <c r="B468" s="122"/>
      <c r="D468" s="123" t="s">
        <v>96</v>
      </c>
      <c r="E468" s="124" t="s">
        <v>10</v>
      </c>
      <c r="F468" s="125" t="s">
        <v>849</v>
      </c>
      <c r="H468" s="126">
        <v>1.7999999999999999E-2</v>
      </c>
      <c r="I468" s="127"/>
      <c r="L468" s="122"/>
      <c r="M468" s="128"/>
      <c r="N468" s="129"/>
      <c r="O468" s="129"/>
      <c r="P468" s="129"/>
      <c r="Q468" s="129"/>
      <c r="R468" s="129"/>
      <c r="S468" s="129"/>
      <c r="T468" s="130"/>
      <c r="AT468" s="124" t="s">
        <v>96</v>
      </c>
      <c r="AU468" s="124" t="s">
        <v>2</v>
      </c>
      <c r="AV468" s="121" t="s">
        <v>2</v>
      </c>
      <c r="AW468" s="121" t="s">
        <v>98</v>
      </c>
      <c r="AX468" s="121" t="s">
        <v>85</v>
      </c>
      <c r="AY468" s="124" t="s">
        <v>87</v>
      </c>
    </row>
    <row r="469" spans="1:65" s="14" customFormat="1" ht="21.6" customHeight="1" x14ac:dyDescent="0.2">
      <c r="A469" s="10"/>
      <c r="B469" s="106"/>
      <c r="C469" s="107" t="s">
        <v>850</v>
      </c>
      <c r="D469" s="107" t="s">
        <v>89</v>
      </c>
      <c r="E469" s="108" t="s">
        <v>851</v>
      </c>
      <c r="F469" s="109" t="s">
        <v>852</v>
      </c>
      <c r="G469" s="110" t="s">
        <v>149</v>
      </c>
      <c r="H469" s="111">
        <v>527.35799999999995</v>
      </c>
      <c r="I469" s="112"/>
      <c r="J469" s="113">
        <f>ROUND(I469*H469,2)</f>
        <v>0</v>
      </c>
      <c r="K469" s="109" t="s">
        <v>93</v>
      </c>
      <c r="L469" s="11"/>
      <c r="M469" s="114" t="s">
        <v>10</v>
      </c>
      <c r="N469" s="115" t="s">
        <v>27</v>
      </c>
      <c r="O469" s="116"/>
      <c r="P469" s="117">
        <f>O469*H469</f>
        <v>0</v>
      </c>
      <c r="Q469" s="117">
        <v>4.0000000000000002E-4</v>
      </c>
      <c r="R469" s="117">
        <f>Q469*H469</f>
        <v>0.2109432</v>
      </c>
      <c r="S469" s="117">
        <v>0</v>
      </c>
      <c r="T469" s="118">
        <f>S469*H469</f>
        <v>0</v>
      </c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R469" s="119" t="s">
        <v>181</v>
      </c>
      <c r="AT469" s="119" t="s">
        <v>89</v>
      </c>
      <c r="AU469" s="119" t="s">
        <v>2</v>
      </c>
      <c r="AY469" s="2" t="s">
        <v>87</v>
      </c>
      <c r="BE469" s="120">
        <f>IF(N469="základní",J469,0)</f>
        <v>0</v>
      </c>
      <c r="BF469" s="120">
        <f>IF(N469="snížená",J469,0)</f>
        <v>0</v>
      </c>
      <c r="BG469" s="120">
        <f>IF(N469="zákl. přenesená",J469,0)</f>
        <v>0</v>
      </c>
      <c r="BH469" s="120">
        <f>IF(N469="sníž. přenesená",J469,0)</f>
        <v>0</v>
      </c>
      <c r="BI469" s="120">
        <f>IF(N469="nulová",J469,0)</f>
        <v>0</v>
      </c>
      <c r="BJ469" s="2" t="s">
        <v>85</v>
      </c>
      <c r="BK469" s="120">
        <f>ROUND(I469*H469,2)</f>
        <v>0</v>
      </c>
      <c r="BL469" s="2" t="s">
        <v>181</v>
      </c>
      <c r="BM469" s="119" t="s">
        <v>853</v>
      </c>
    </row>
    <row r="470" spans="1:65" s="140" customFormat="1" x14ac:dyDescent="0.2">
      <c r="B470" s="141"/>
      <c r="D470" s="123" t="s">
        <v>96</v>
      </c>
      <c r="E470" s="142" t="s">
        <v>10</v>
      </c>
      <c r="F470" s="143" t="s">
        <v>835</v>
      </c>
      <c r="H470" s="142" t="s">
        <v>10</v>
      </c>
      <c r="I470" s="144"/>
      <c r="L470" s="141"/>
      <c r="M470" s="145"/>
      <c r="N470" s="146"/>
      <c r="O470" s="146"/>
      <c r="P470" s="146"/>
      <c r="Q470" s="146"/>
      <c r="R470" s="146"/>
      <c r="S470" s="146"/>
      <c r="T470" s="147"/>
      <c r="AT470" s="142" t="s">
        <v>96</v>
      </c>
      <c r="AU470" s="142" t="s">
        <v>2</v>
      </c>
      <c r="AV470" s="140" t="s">
        <v>85</v>
      </c>
      <c r="AW470" s="140" t="s">
        <v>98</v>
      </c>
      <c r="AX470" s="140" t="s">
        <v>86</v>
      </c>
      <c r="AY470" s="142" t="s">
        <v>87</v>
      </c>
    </row>
    <row r="471" spans="1:65" s="121" customFormat="1" ht="22.5" x14ac:dyDescent="0.2">
      <c r="B471" s="122"/>
      <c r="D471" s="123" t="s">
        <v>96</v>
      </c>
      <c r="E471" s="124" t="s">
        <v>10</v>
      </c>
      <c r="F471" s="125" t="s">
        <v>854</v>
      </c>
      <c r="H471" s="126">
        <v>527.35799999999995</v>
      </c>
      <c r="I471" s="127"/>
      <c r="L471" s="122"/>
      <c r="M471" s="128"/>
      <c r="N471" s="129"/>
      <c r="O471" s="129"/>
      <c r="P471" s="129"/>
      <c r="Q471" s="129"/>
      <c r="R471" s="129"/>
      <c r="S471" s="129"/>
      <c r="T471" s="130"/>
      <c r="AT471" s="124" t="s">
        <v>96</v>
      </c>
      <c r="AU471" s="124" t="s">
        <v>2</v>
      </c>
      <c r="AV471" s="121" t="s">
        <v>2</v>
      </c>
      <c r="AW471" s="121" t="s">
        <v>98</v>
      </c>
      <c r="AX471" s="121" t="s">
        <v>85</v>
      </c>
      <c r="AY471" s="124" t="s">
        <v>87</v>
      </c>
    </row>
    <row r="472" spans="1:65" s="14" customFormat="1" ht="43.15" customHeight="1" x14ac:dyDescent="0.2">
      <c r="A472" s="10"/>
      <c r="B472" s="106"/>
      <c r="C472" s="148" t="s">
        <v>855</v>
      </c>
      <c r="D472" s="148" t="s">
        <v>153</v>
      </c>
      <c r="E472" s="149" t="s">
        <v>856</v>
      </c>
      <c r="F472" s="150" t="s">
        <v>857</v>
      </c>
      <c r="G472" s="151" t="s">
        <v>149</v>
      </c>
      <c r="H472" s="152">
        <v>303.23099999999999</v>
      </c>
      <c r="I472" s="153"/>
      <c r="J472" s="154">
        <f>ROUND(I472*H472,2)</f>
        <v>0</v>
      </c>
      <c r="K472" s="150" t="s">
        <v>93</v>
      </c>
      <c r="L472" s="155"/>
      <c r="M472" s="156" t="s">
        <v>10</v>
      </c>
      <c r="N472" s="157" t="s">
        <v>27</v>
      </c>
      <c r="O472" s="116"/>
      <c r="P472" s="117">
        <f>O472*H472</f>
        <v>0</v>
      </c>
      <c r="Q472" s="117">
        <v>1E-3</v>
      </c>
      <c r="R472" s="117">
        <f>Q472*H472</f>
        <v>0.30323100000000003</v>
      </c>
      <c r="S472" s="117">
        <v>0</v>
      </c>
      <c r="T472" s="118">
        <f>S472*H472</f>
        <v>0</v>
      </c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R472" s="119" t="s">
        <v>279</v>
      </c>
      <c r="AT472" s="119" t="s">
        <v>153</v>
      </c>
      <c r="AU472" s="119" t="s">
        <v>2</v>
      </c>
      <c r="AY472" s="2" t="s">
        <v>87</v>
      </c>
      <c r="BE472" s="120">
        <f>IF(N472="základní",J472,0)</f>
        <v>0</v>
      </c>
      <c r="BF472" s="120">
        <f>IF(N472="snížená",J472,0)</f>
        <v>0</v>
      </c>
      <c r="BG472" s="120">
        <f>IF(N472="zákl. přenesená",J472,0)</f>
        <v>0</v>
      </c>
      <c r="BH472" s="120">
        <f>IF(N472="sníž. přenesená",J472,0)</f>
        <v>0</v>
      </c>
      <c r="BI472" s="120">
        <f>IF(N472="nulová",J472,0)</f>
        <v>0</v>
      </c>
      <c r="BJ472" s="2" t="s">
        <v>85</v>
      </c>
      <c r="BK472" s="120">
        <f>ROUND(I472*H472,2)</f>
        <v>0</v>
      </c>
      <c r="BL472" s="2" t="s">
        <v>181</v>
      </c>
      <c r="BM472" s="119" t="s">
        <v>858</v>
      </c>
    </row>
    <row r="473" spans="1:65" s="121" customFormat="1" x14ac:dyDescent="0.2">
      <c r="B473" s="122"/>
      <c r="D473" s="123" t="s">
        <v>96</v>
      </c>
      <c r="E473" s="124" t="s">
        <v>10</v>
      </c>
      <c r="F473" s="125" t="s">
        <v>859</v>
      </c>
      <c r="H473" s="126">
        <v>303.23099999999999</v>
      </c>
      <c r="I473" s="127"/>
      <c r="L473" s="122"/>
      <c r="M473" s="128"/>
      <c r="N473" s="129"/>
      <c r="O473" s="129"/>
      <c r="P473" s="129"/>
      <c r="Q473" s="129"/>
      <c r="R473" s="129"/>
      <c r="S473" s="129"/>
      <c r="T473" s="130"/>
      <c r="AT473" s="124" t="s">
        <v>96</v>
      </c>
      <c r="AU473" s="124" t="s">
        <v>2</v>
      </c>
      <c r="AV473" s="121" t="s">
        <v>2</v>
      </c>
      <c r="AW473" s="121" t="s">
        <v>98</v>
      </c>
      <c r="AX473" s="121" t="s">
        <v>85</v>
      </c>
      <c r="AY473" s="124" t="s">
        <v>87</v>
      </c>
    </row>
    <row r="474" spans="1:65" s="14" customFormat="1" ht="43.15" customHeight="1" x14ac:dyDescent="0.2">
      <c r="A474" s="10"/>
      <c r="B474" s="106"/>
      <c r="C474" s="148" t="s">
        <v>860</v>
      </c>
      <c r="D474" s="148" t="s">
        <v>153</v>
      </c>
      <c r="E474" s="149" t="s">
        <v>861</v>
      </c>
      <c r="F474" s="150" t="s">
        <v>862</v>
      </c>
      <c r="G474" s="151" t="s">
        <v>149</v>
      </c>
      <c r="H474" s="152">
        <v>303.23099999999999</v>
      </c>
      <c r="I474" s="153"/>
      <c r="J474" s="154">
        <f>ROUND(I474*H474,2)</f>
        <v>0</v>
      </c>
      <c r="K474" s="150" t="s">
        <v>93</v>
      </c>
      <c r="L474" s="155"/>
      <c r="M474" s="156" t="s">
        <v>10</v>
      </c>
      <c r="N474" s="157" t="s">
        <v>27</v>
      </c>
      <c r="O474" s="116"/>
      <c r="P474" s="117">
        <f>O474*H474</f>
        <v>0</v>
      </c>
      <c r="Q474" s="117">
        <v>1E-3</v>
      </c>
      <c r="R474" s="117">
        <f>Q474*H474</f>
        <v>0.30323100000000003</v>
      </c>
      <c r="S474" s="117">
        <v>0</v>
      </c>
      <c r="T474" s="118">
        <f>S474*H474</f>
        <v>0</v>
      </c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R474" s="119" t="s">
        <v>279</v>
      </c>
      <c r="AT474" s="119" t="s">
        <v>153</v>
      </c>
      <c r="AU474" s="119" t="s">
        <v>2</v>
      </c>
      <c r="AY474" s="2" t="s">
        <v>87</v>
      </c>
      <c r="BE474" s="120">
        <f>IF(N474="základní",J474,0)</f>
        <v>0</v>
      </c>
      <c r="BF474" s="120">
        <f>IF(N474="snížená",J474,0)</f>
        <v>0</v>
      </c>
      <c r="BG474" s="120">
        <f>IF(N474="zákl. přenesená",J474,0)</f>
        <v>0</v>
      </c>
      <c r="BH474" s="120">
        <f>IF(N474="sníž. přenesená",J474,0)</f>
        <v>0</v>
      </c>
      <c r="BI474" s="120">
        <f>IF(N474="nulová",J474,0)</f>
        <v>0</v>
      </c>
      <c r="BJ474" s="2" t="s">
        <v>85</v>
      </c>
      <c r="BK474" s="120">
        <f>ROUND(I474*H474,2)</f>
        <v>0</v>
      </c>
      <c r="BL474" s="2" t="s">
        <v>181</v>
      </c>
      <c r="BM474" s="119" t="s">
        <v>863</v>
      </c>
    </row>
    <row r="475" spans="1:65" s="121" customFormat="1" x14ac:dyDescent="0.2">
      <c r="B475" s="122"/>
      <c r="D475" s="123" t="s">
        <v>96</v>
      </c>
      <c r="E475" s="124" t="s">
        <v>10</v>
      </c>
      <c r="F475" s="125" t="s">
        <v>859</v>
      </c>
      <c r="H475" s="126">
        <v>303.23099999999999</v>
      </c>
      <c r="I475" s="127"/>
      <c r="L475" s="122"/>
      <c r="M475" s="128"/>
      <c r="N475" s="129"/>
      <c r="O475" s="129"/>
      <c r="P475" s="129"/>
      <c r="Q475" s="129"/>
      <c r="R475" s="129"/>
      <c r="S475" s="129"/>
      <c r="T475" s="130"/>
      <c r="AT475" s="124" t="s">
        <v>96</v>
      </c>
      <c r="AU475" s="124" t="s">
        <v>2</v>
      </c>
      <c r="AV475" s="121" t="s">
        <v>2</v>
      </c>
      <c r="AW475" s="121" t="s">
        <v>98</v>
      </c>
      <c r="AX475" s="121" t="s">
        <v>85</v>
      </c>
      <c r="AY475" s="124" t="s">
        <v>87</v>
      </c>
    </row>
    <row r="476" spans="1:65" s="14" customFormat="1" ht="21.6" customHeight="1" x14ac:dyDescent="0.2">
      <c r="A476" s="10"/>
      <c r="B476" s="106"/>
      <c r="C476" s="107" t="s">
        <v>864</v>
      </c>
      <c r="D476" s="107" t="s">
        <v>89</v>
      </c>
      <c r="E476" s="108" t="s">
        <v>865</v>
      </c>
      <c r="F476" s="109" t="s">
        <v>866</v>
      </c>
      <c r="G476" s="110" t="s">
        <v>149</v>
      </c>
      <c r="H476" s="111">
        <v>184.78899999999999</v>
      </c>
      <c r="I476" s="112"/>
      <c r="J476" s="113">
        <f>ROUND(I476*H476,2)</f>
        <v>0</v>
      </c>
      <c r="K476" s="109" t="s">
        <v>93</v>
      </c>
      <c r="L476" s="11"/>
      <c r="M476" s="114" t="s">
        <v>10</v>
      </c>
      <c r="N476" s="115" t="s">
        <v>27</v>
      </c>
      <c r="O476" s="116"/>
      <c r="P476" s="117">
        <f>O476*H476</f>
        <v>0</v>
      </c>
      <c r="Q476" s="117">
        <v>4.0000000000000002E-4</v>
      </c>
      <c r="R476" s="117">
        <f>Q476*H476</f>
        <v>7.3915599999999998E-2</v>
      </c>
      <c r="S476" s="117">
        <v>0</v>
      </c>
      <c r="T476" s="118">
        <f>S476*H476</f>
        <v>0</v>
      </c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R476" s="119" t="s">
        <v>181</v>
      </c>
      <c r="AT476" s="119" t="s">
        <v>89</v>
      </c>
      <c r="AU476" s="119" t="s">
        <v>2</v>
      </c>
      <c r="AY476" s="2" t="s">
        <v>87</v>
      </c>
      <c r="BE476" s="120">
        <f>IF(N476="základní",J476,0)</f>
        <v>0</v>
      </c>
      <c r="BF476" s="120">
        <f>IF(N476="snížená",J476,0)</f>
        <v>0</v>
      </c>
      <c r="BG476" s="120">
        <f>IF(N476="zákl. přenesená",J476,0)</f>
        <v>0</v>
      </c>
      <c r="BH476" s="120">
        <f>IF(N476="sníž. přenesená",J476,0)</f>
        <v>0</v>
      </c>
      <c r="BI476" s="120">
        <f>IF(N476="nulová",J476,0)</f>
        <v>0</v>
      </c>
      <c r="BJ476" s="2" t="s">
        <v>85</v>
      </c>
      <c r="BK476" s="120">
        <f>ROUND(I476*H476,2)</f>
        <v>0</v>
      </c>
      <c r="BL476" s="2" t="s">
        <v>181</v>
      </c>
      <c r="BM476" s="119" t="s">
        <v>867</v>
      </c>
    </row>
    <row r="477" spans="1:65" s="121" customFormat="1" x14ac:dyDescent="0.2">
      <c r="B477" s="122"/>
      <c r="D477" s="123" t="s">
        <v>96</v>
      </c>
      <c r="E477" s="124" t="s">
        <v>10</v>
      </c>
      <c r="F477" s="125" t="s">
        <v>868</v>
      </c>
      <c r="H477" s="126">
        <v>184.78899999999999</v>
      </c>
      <c r="I477" s="127"/>
      <c r="L477" s="122"/>
      <c r="M477" s="128"/>
      <c r="N477" s="129"/>
      <c r="O477" s="129"/>
      <c r="P477" s="129"/>
      <c r="Q477" s="129"/>
      <c r="R477" s="129"/>
      <c r="S477" s="129"/>
      <c r="T477" s="130"/>
      <c r="AT477" s="124" t="s">
        <v>96</v>
      </c>
      <c r="AU477" s="124" t="s">
        <v>2</v>
      </c>
      <c r="AV477" s="121" t="s">
        <v>2</v>
      </c>
      <c r="AW477" s="121" t="s">
        <v>98</v>
      </c>
      <c r="AX477" s="121" t="s">
        <v>85</v>
      </c>
      <c r="AY477" s="124" t="s">
        <v>87</v>
      </c>
    </row>
    <row r="478" spans="1:65" s="14" customFormat="1" ht="43.15" customHeight="1" x14ac:dyDescent="0.2">
      <c r="A478" s="10"/>
      <c r="B478" s="106"/>
      <c r="C478" s="148" t="s">
        <v>869</v>
      </c>
      <c r="D478" s="148" t="s">
        <v>153</v>
      </c>
      <c r="E478" s="149" t="s">
        <v>856</v>
      </c>
      <c r="F478" s="150" t="s">
        <v>857</v>
      </c>
      <c r="G478" s="151" t="s">
        <v>149</v>
      </c>
      <c r="H478" s="152">
        <v>106.254</v>
      </c>
      <c r="I478" s="153"/>
      <c r="J478" s="154">
        <f>ROUND(I478*H478,2)</f>
        <v>0</v>
      </c>
      <c r="K478" s="150" t="s">
        <v>93</v>
      </c>
      <c r="L478" s="155"/>
      <c r="M478" s="156" t="s">
        <v>10</v>
      </c>
      <c r="N478" s="157" t="s">
        <v>27</v>
      </c>
      <c r="O478" s="116"/>
      <c r="P478" s="117">
        <f>O478*H478</f>
        <v>0</v>
      </c>
      <c r="Q478" s="117">
        <v>1E-3</v>
      </c>
      <c r="R478" s="117">
        <f>Q478*H478</f>
        <v>0.106254</v>
      </c>
      <c r="S478" s="117">
        <v>0</v>
      </c>
      <c r="T478" s="118">
        <f>S478*H478</f>
        <v>0</v>
      </c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R478" s="119" t="s">
        <v>279</v>
      </c>
      <c r="AT478" s="119" t="s">
        <v>153</v>
      </c>
      <c r="AU478" s="119" t="s">
        <v>2</v>
      </c>
      <c r="AY478" s="2" t="s">
        <v>87</v>
      </c>
      <c r="BE478" s="120">
        <f>IF(N478="základní",J478,0)</f>
        <v>0</v>
      </c>
      <c r="BF478" s="120">
        <f>IF(N478="snížená",J478,0)</f>
        <v>0</v>
      </c>
      <c r="BG478" s="120">
        <f>IF(N478="zákl. přenesená",J478,0)</f>
        <v>0</v>
      </c>
      <c r="BH478" s="120">
        <f>IF(N478="sníž. přenesená",J478,0)</f>
        <v>0</v>
      </c>
      <c r="BI478" s="120">
        <f>IF(N478="nulová",J478,0)</f>
        <v>0</v>
      </c>
      <c r="BJ478" s="2" t="s">
        <v>85</v>
      </c>
      <c r="BK478" s="120">
        <f>ROUND(I478*H478,2)</f>
        <v>0</v>
      </c>
      <c r="BL478" s="2" t="s">
        <v>181</v>
      </c>
      <c r="BM478" s="119" t="s">
        <v>870</v>
      </c>
    </row>
    <row r="479" spans="1:65" s="121" customFormat="1" x14ac:dyDescent="0.2">
      <c r="B479" s="122"/>
      <c r="D479" s="123" t="s">
        <v>96</v>
      </c>
      <c r="E479" s="124" t="s">
        <v>10</v>
      </c>
      <c r="F479" s="125" t="s">
        <v>871</v>
      </c>
      <c r="H479" s="126">
        <v>106.254</v>
      </c>
      <c r="I479" s="127"/>
      <c r="L479" s="122"/>
      <c r="M479" s="128"/>
      <c r="N479" s="129"/>
      <c r="O479" s="129"/>
      <c r="P479" s="129"/>
      <c r="Q479" s="129"/>
      <c r="R479" s="129"/>
      <c r="S479" s="129"/>
      <c r="T479" s="130"/>
      <c r="AT479" s="124" t="s">
        <v>96</v>
      </c>
      <c r="AU479" s="124" t="s">
        <v>2</v>
      </c>
      <c r="AV479" s="121" t="s">
        <v>2</v>
      </c>
      <c r="AW479" s="121" t="s">
        <v>98</v>
      </c>
      <c r="AX479" s="121" t="s">
        <v>85</v>
      </c>
      <c r="AY479" s="124" t="s">
        <v>87</v>
      </c>
    </row>
    <row r="480" spans="1:65" s="14" customFormat="1" ht="43.15" customHeight="1" x14ac:dyDescent="0.2">
      <c r="A480" s="10"/>
      <c r="B480" s="106"/>
      <c r="C480" s="148" t="s">
        <v>872</v>
      </c>
      <c r="D480" s="148" t="s">
        <v>153</v>
      </c>
      <c r="E480" s="149" t="s">
        <v>861</v>
      </c>
      <c r="F480" s="150" t="s">
        <v>862</v>
      </c>
      <c r="G480" s="151" t="s">
        <v>149</v>
      </c>
      <c r="H480" s="152">
        <v>106.254</v>
      </c>
      <c r="I480" s="153"/>
      <c r="J480" s="154">
        <f>ROUND(I480*H480,2)</f>
        <v>0</v>
      </c>
      <c r="K480" s="150" t="s">
        <v>93</v>
      </c>
      <c r="L480" s="155"/>
      <c r="M480" s="156" t="s">
        <v>10</v>
      </c>
      <c r="N480" s="157" t="s">
        <v>27</v>
      </c>
      <c r="O480" s="116"/>
      <c r="P480" s="117">
        <f>O480*H480</f>
        <v>0</v>
      </c>
      <c r="Q480" s="117">
        <v>1E-3</v>
      </c>
      <c r="R480" s="117">
        <f>Q480*H480</f>
        <v>0.106254</v>
      </c>
      <c r="S480" s="117">
        <v>0</v>
      </c>
      <c r="T480" s="118">
        <f>S480*H480</f>
        <v>0</v>
      </c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R480" s="119" t="s">
        <v>279</v>
      </c>
      <c r="AT480" s="119" t="s">
        <v>153</v>
      </c>
      <c r="AU480" s="119" t="s">
        <v>2</v>
      </c>
      <c r="AY480" s="2" t="s">
        <v>87</v>
      </c>
      <c r="BE480" s="120">
        <f>IF(N480="základní",J480,0)</f>
        <v>0</v>
      </c>
      <c r="BF480" s="120">
        <f>IF(N480="snížená",J480,0)</f>
        <v>0</v>
      </c>
      <c r="BG480" s="120">
        <f>IF(N480="zákl. přenesená",J480,0)</f>
        <v>0</v>
      </c>
      <c r="BH480" s="120">
        <f>IF(N480="sníž. přenesená",J480,0)</f>
        <v>0</v>
      </c>
      <c r="BI480" s="120">
        <f>IF(N480="nulová",J480,0)</f>
        <v>0</v>
      </c>
      <c r="BJ480" s="2" t="s">
        <v>85</v>
      </c>
      <c r="BK480" s="120">
        <f>ROUND(I480*H480,2)</f>
        <v>0</v>
      </c>
      <c r="BL480" s="2" t="s">
        <v>181</v>
      </c>
      <c r="BM480" s="119" t="s">
        <v>873</v>
      </c>
    </row>
    <row r="481" spans="1:65" s="121" customFormat="1" x14ac:dyDescent="0.2">
      <c r="B481" s="122"/>
      <c r="D481" s="123" t="s">
        <v>96</v>
      </c>
      <c r="E481" s="124" t="s">
        <v>10</v>
      </c>
      <c r="F481" s="125" t="s">
        <v>871</v>
      </c>
      <c r="H481" s="126">
        <v>106.254</v>
      </c>
      <c r="I481" s="127"/>
      <c r="L481" s="122"/>
      <c r="M481" s="128"/>
      <c r="N481" s="129"/>
      <c r="O481" s="129"/>
      <c r="P481" s="129"/>
      <c r="Q481" s="129"/>
      <c r="R481" s="129"/>
      <c r="S481" s="129"/>
      <c r="T481" s="130"/>
      <c r="AT481" s="124" t="s">
        <v>96</v>
      </c>
      <c r="AU481" s="124" t="s">
        <v>2</v>
      </c>
      <c r="AV481" s="121" t="s">
        <v>2</v>
      </c>
      <c r="AW481" s="121" t="s">
        <v>98</v>
      </c>
      <c r="AX481" s="121" t="s">
        <v>85</v>
      </c>
      <c r="AY481" s="124" t="s">
        <v>87</v>
      </c>
    </row>
    <row r="482" spans="1:65" s="14" customFormat="1" ht="32.450000000000003" customHeight="1" x14ac:dyDescent="0.2">
      <c r="A482" s="10"/>
      <c r="B482" s="106"/>
      <c r="C482" s="107" t="s">
        <v>874</v>
      </c>
      <c r="D482" s="107" t="s">
        <v>89</v>
      </c>
      <c r="E482" s="108" t="s">
        <v>875</v>
      </c>
      <c r="F482" s="109" t="s">
        <v>876</v>
      </c>
      <c r="G482" s="110" t="s">
        <v>149</v>
      </c>
      <c r="H482" s="111">
        <v>263.67899999999997</v>
      </c>
      <c r="I482" s="112"/>
      <c r="J482" s="113">
        <f>ROUND(I482*H482,2)</f>
        <v>0</v>
      </c>
      <c r="K482" s="109" t="s">
        <v>93</v>
      </c>
      <c r="L482" s="11"/>
      <c r="M482" s="114" t="s">
        <v>10</v>
      </c>
      <c r="N482" s="115" t="s">
        <v>27</v>
      </c>
      <c r="O482" s="116"/>
      <c r="P482" s="117">
        <f>O482*H482</f>
        <v>0</v>
      </c>
      <c r="Q482" s="117">
        <v>0</v>
      </c>
      <c r="R482" s="117">
        <f>Q482*H482</f>
        <v>0</v>
      </c>
      <c r="S482" s="117">
        <v>0</v>
      </c>
      <c r="T482" s="118">
        <f>S482*H482</f>
        <v>0</v>
      </c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R482" s="119" t="s">
        <v>181</v>
      </c>
      <c r="AT482" s="119" t="s">
        <v>89</v>
      </c>
      <c r="AU482" s="119" t="s">
        <v>2</v>
      </c>
      <c r="AY482" s="2" t="s">
        <v>87</v>
      </c>
      <c r="BE482" s="120">
        <f>IF(N482="základní",J482,0)</f>
        <v>0</v>
      </c>
      <c r="BF482" s="120">
        <f>IF(N482="snížená",J482,0)</f>
        <v>0</v>
      </c>
      <c r="BG482" s="120">
        <f>IF(N482="zákl. přenesená",J482,0)</f>
        <v>0</v>
      </c>
      <c r="BH482" s="120">
        <f>IF(N482="sníž. přenesená",J482,0)</f>
        <v>0</v>
      </c>
      <c r="BI482" s="120">
        <f>IF(N482="nulová",J482,0)</f>
        <v>0</v>
      </c>
      <c r="BJ482" s="2" t="s">
        <v>85</v>
      </c>
      <c r="BK482" s="120">
        <f>ROUND(I482*H482,2)</f>
        <v>0</v>
      </c>
      <c r="BL482" s="2" t="s">
        <v>181</v>
      </c>
      <c r="BM482" s="119" t="s">
        <v>877</v>
      </c>
    </row>
    <row r="483" spans="1:65" s="140" customFormat="1" x14ac:dyDescent="0.2">
      <c r="B483" s="141"/>
      <c r="D483" s="123" t="s">
        <v>96</v>
      </c>
      <c r="E483" s="142" t="s">
        <v>10</v>
      </c>
      <c r="F483" s="143" t="s">
        <v>878</v>
      </c>
      <c r="H483" s="142" t="s">
        <v>10</v>
      </c>
      <c r="I483" s="144"/>
      <c r="L483" s="141"/>
      <c r="M483" s="145"/>
      <c r="N483" s="146"/>
      <c r="O483" s="146"/>
      <c r="P483" s="146"/>
      <c r="Q483" s="146"/>
      <c r="R483" s="146"/>
      <c r="S483" s="146"/>
      <c r="T483" s="147"/>
      <c r="AT483" s="142" t="s">
        <v>96</v>
      </c>
      <c r="AU483" s="142" t="s">
        <v>2</v>
      </c>
      <c r="AV483" s="140" t="s">
        <v>85</v>
      </c>
      <c r="AW483" s="140" t="s">
        <v>98</v>
      </c>
      <c r="AX483" s="140" t="s">
        <v>86</v>
      </c>
      <c r="AY483" s="142" t="s">
        <v>87</v>
      </c>
    </row>
    <row r="484" spans="1:65" s="121" customFormat="1" ht="22.5" x14ac:dyDescent="0.2">
      <c r="B484" s="122"/>
      <c r="D484" s="123" t="s">
        <v>96</v>
      </c>
      <c r="E484" s="124" t="s">
        <v>10</v>
      </c>
      <c r="F484" s="125" t="s">
        <v>836</v>
      </c>
      <c r="H484" s="126">
        <v>263.67899999999997</v>
      </c>
      <c r="I484" s="127"/>
      <c r="L484" s="122"/>
      <c r="M484" s="128"/>
      <c r="N484" s="129"/>
      <c r="O484" s="129"/>
      <c r="P484" s="129"/>
      <c r="Q484" s="129"/>
      <c r="R484" s="129"/>
      <c r="S484" s="129"/>
      <c r="T484" s="130"/>
      <c r="AT484" s="124" t="s">
        <v>96</v>
      </c>
      <c r="AU484" s="124" t="s">
        <v>2</v>
      </c>
      <c r="AV484" s="121" t="s">
        <v>2</v>
      </c>
      <c r="AW484" s="121" t="s">
        <v>98</v>
      </c>
      <c r="AX484" s="121" t="s">
        <v>85</v>
      </c>
      <c r="AY484" s="124" t="s">
        <v>87</v>
      </c>
    </row>
    <row r="485" spans="1:65" s="14" customFormat="1" ht="32.450000000000003" customHeight="1" x14ac:dyDescent="0.2">
      <c r="A485" s="10"/>
      <c r="B485" s="106"/>
      <c r="C485" s="148" t="s">
        <v>879</v>
      </c>
      <c r="D485" s="148" t="s">
        <v>153</v>
      </c>
      <c r="E485" s="149" t="s">
        <v>880</v>
      </c>
      <c r="F485" s="150" t="s">
        <v>881</v>
      </c>
      <c r="G485" s="151" t="s">
        <v>149</v>
      </c>
      <c r="H485" s="152">
        <v>303.23099999999999</v>
      </c>
      <c r="I485" s="153"/>
      <c r="J485" s="154">
        <f>ROUND(I485*H485,2)</f>
        <v>0</v>
      </c>
      <c r="K485" s="150" t="s">
        <v>93</v>
      </c>
      <c r="L485" s="155"/>
      <c r="M485" s="156" t="s">
        <v>10</v>
      </c>
      <c r="N485" s="157" t="s">
        <v>27</v>
      </c>
      <c r="O485" s="116"/>
      <c r="P485" s="117">
        <f>O485*H485</f>
        <v>0</v>
      </c>
      <c r="Q485" s="117">
        <v>2.9999999999999997E-4</v>
      </c>
      <c r="R485" s="117">
        <f>Q485*H485</f>
        <v>9.0969299999999989E-2</v>
      </c>
      <c r="S485" s="117">
        <v>0</v>
      </c>
      <c r="T485" s="118">
        <f>S485*H485</f>
        <v>0</v>
      </c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R485" s="119" t="s">
        <v>279</v>
      </c>
      <c r="AT485" s="119" t="s">
        <v>153</v>
      </c>
      <c r="AU485" s="119" t="s">
        <v>2</v>
      </c>
      <c r="AY485" s="2" t="s">
        <v>87</v>
      </c>
      <c r="BE485" s="120">
        <f>IF(N485="základní",J485,0)</f>
        <v>0</v>
      </c>
      <c r="BF485" s="120">
        <f>IF(N485="snížená",J485,0)</f>
        <v>0</v>
      </c>
      <c r="BG485" s="120">
        <f>IF(N485="zákl. přenesená",J485,0)</f>
        <v>0</v>
      </c>
      <c r="BH485" s="120">
        <f>IF(N485="sníž. přenesená",J485,0)</f>
        <v>0</v>
      </c>
      <c r="BI485" s="120">
        <f>IF(N485="nulová",J485,0)</f>
        <v>0</v>
      </c>
      <c r="BJ485" s="2" t="s">
        <v>85</v>
      </c>
      <c r="BK485" s="120">
        <f>ROUND(I485*H485,2)</f>
        <v>0</v>
      </c>
      <c r="BL485" s="2" t="s">
        <v>181</v>
      </c>
      <c r="BM485" s="119" t="s">
        <v>882</v>
      </c>
    </row>
    <row r="486" spans="1:65" s="121" customFormat="1" x14ac:dyDescent="0.2">
      <c r="B486" s="122"/>
      <c r="D486" s="123" t="s">
        <v>96</v>
      </c>
      <c r="E486" s="124" t="s">
        <v>10</v>
      </c>
      <c r="F486" s="125" t="s">
        <v>859</v>
      </c>
      <c r="H486" s="126">
        <v>303.23099999999999</v>
      </c>
      <c r="I486" s="127"/>
      <c r="L486" s="122"/>
      <c r="M486" s="128"/>
      <c r="N486" s="129"/>
      <c r="O486" s="129"/>
      <c r="P486" s="129"/>
      <c r="Q486" s="129"/>
      <c r="R486" s="129"/>
      <c r="S486" s="129"/>
      <c r="T486" s="130"/>
      <c r="AT486" s="124" t="s">
        <v>96</v>
      </c>
      <c r="AU486" s="124" t="s">
        <v>2</v>
      </c>
      <c r="AV486" s="121" t="s">
        <v>2</v>
      </c>
      <c r="AW486" s="121" t="s">
        <v>98</v>
      </c>
      <c r="AX486" s="121" t="s">
        <v>85</v>
      </c>
      <c r="AY486" s="124" t="s">
        <v>87</v>
      </c>
    </row>
    <row r="487" spans="1:65" s="14" customFormat="1" ht="32.450000000000003" customHeight="1" x14ac:dyDescent="0.2">
      <c r="A487" s="10"/>
      <c r="B487" s="106"/>
      <c r="C487" s="107" t="s">
        <v>883</v>
      </c>
      <c r="D487" s="107" t="s">
        <v>89</v>
      </c>
      <c r="E487" s="108" t="s">
        <v>884</v>
      </c>
      <c r="F487" s="109" t="s">
        <v>885</v>
      </c>
      <c r="G487" s="110" t="s">
        <v>149</v>
      </c>
      <c r="H487" s="111">
        <v>263.67899999999997</v>
      </c>
      <c r="I487" s="112"/>
      <c r="J487" s="113">
        <f>ROUND(I487*H487,2)</f>
        <v>0</v>
      </c>
      <c r="K487" s="109" t="s">
        <v>93</v>
      </c>
      <c r="L487" s="11"/>
      <c r="M487" s="114" t="s">
        <v>10</v>
      </c>
      <c r="N487" s="115" t="s">
        <v>27</v>
      </c>
      <c r="O487" s="116"/>
      <c r="P487" s="117">
        <f>O487*H487</f>
        <v>0</v>
      </c>
      <c r="Q487" s="117">
        <v>0</v>
      </c>
      <c r="R487" s="117">
        <f>Q487*H487</f>
        <v>0</v>
      </c>
      <c r="S487" s="117">
        <v>0</v>
      </c>
      <c r="T487" s="118">
        <f>S487*H487</f>
        <v>0</v>
      </c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R487" s="119" t="s">
        <v>181</v>
      </c>
      <c r="AT487" s="119" t="s">
        <v>89</v>
      </c>
      <c r="AU487" s="119" t="s">
        <v>2</v>
      </c>
      <c r="AY487" s="2" t="s">
        <v>87</v>
      </c>
      <c r="BE487" s="120">
        <f>IF(N487="základní",J487,0)</f>
        <v>0</v>
      </c>
      <c r="BF487" s="120">
        <f>IF(N487="snížená",J487,0)</f>
        <v>0</v>
      </c>
      <c r="BG487" s="120">
        <f>IF(N487="zákl. přenesená",J487,0)</f>
        <v>0</v>
      </c>
      <c r="BH487" s="120">
        <f>IF(N487="sníž. přenesená",J487,0)</f>
        <v>0</v>
      </c>
      <c r="BI487" s="120">
        <f>IF(N487="nulová",J487,0)</f>
        <v>0</v>
      </c>
      <c r="BJ487" s="2" t="s">
        <v>85</v>
      </c>
      <c r="BK487" s="120">
        <f>ROUND(I487*H487,2)</f>
        <v>0</v>
      </c>
      <c r="BL487" s="2" t="s">
        <v>181</v>
      </c>
      <c r="BM487" s="119" t="s">
        <v>886</v>
      </c>
    </row>
    <row r="488" spans="1:65" s="140" customFormat="1" x14ac:dyDescent="0.2">
      <c r="B488" s="141"/>
      <c r="D488" s="123" t="s">
        <v>96</v>
      </c>
      <c r="E488" s="142" t="s">
        <v>10</v>
      </c>
      <c r="F488" s="143" t="s">
        <v>878</v>
      </c>
      <c r="H488" s="142" t="s">
        <v>10</v>
      </c>
      <c r="I488" s="144"/>
      <c r="L488" s="141"/>
      <c r="M488" s="145"/>
      <c r="N488" s="146"/>
      <c r="O488" s="146"/>
      <c r="P488" s="146"/>
      <c r="Q488" s="146"/>
      <c r="R488" s="146"/>
      <c r="S488" s="146"/>
      <c r="T488" s="147"/>
      <c r="AT488" s="142" t="s">
        <v>96</v>
      </c>
      <c r="AU488" s="142" t="s">
        <v>2</v>
      </c>
      <c r="AV488" s="140" t="s">
        <v>85</v>
      </c>
      <c r="AW488" s="140" t="s">
        <v>98</v>
      </c>
      <c r="AX488" s="140" t="s">
        <v>86</v>
      </c>
      <c r="AY488" s="142" t="s">
        <v>87</v>
      </c>
    </row>
    <row r="489" spans="1:65" s="121" customFormat="1" ht="22.5" x14ac:dyDescent="0.2">
      <c r="B489" s="122"/>
      <c r="D489" s="123" t="s">
        <v>96</v>
      </c>
      <c r="E489" s="124" t="s">
        <v>10</v>
      </c>
      <c r="F489" s="125" t="s">
        <v>836</v>
      </c>
      <c r="H489" s="126">
        <v>263.67899999999997</v>
      </c>
      <c r="I489" s="127"/>
      <c r="L489" s="122"/>
      <c r="M489" s="128"/>
      <c r="N489" s="129"/>
      <c r="O489" s="129"/>
      <c r="P489" s="129"/>
      <c r="Q489" s="129"/>
      <c r="R489" s="129"/>
      <c r="S489" s="129"/>
      <c r="T489" s="130"/>
      <c r="AT489" s="124" t="s">
        <v>96</v>
      </c>
      <c r="AU489" s="124" t="s">
        <v>2</v>
      </c>
      <c r="AV489" s="121" t="s">
        <v>2</v>
      </c>
      <c r="AW489" s="121" t="s">
        <v>98</v>
      </c>
      <c r="AX489" s="121" t="s">
        <v>86</v>
      </c>
      <c r="AY489" s="124" t="s">
        <v>87</v>
      </c>
    </row>
    <row r="490" spans="1:65" s="131" customFormat="1" x14ac:dyDescent="0.2">
      <c r="B490" s="132"/>
      <c r="D490" s="123" t="s">
        <v>96</v>
      </c>
      <c r="E490" s="133" t="s">
        <v>10</v>
      </c>
      <c r="F490" s="134" t="s">
        <v>103</v>
      </c>
      <c r="H490" s="135">
        <v>263.67899999999997</v>
      </c>
      <c r="I490" s="136"/>
      <c r="L490" s="132"/>
      <c r="M490" s="137"/>
      <c r="N490" s="138"/>
      <c r="O490" s="138"/>
      <c r="P490" s="138"/>
      <c r="Q490" s="138"/>
      <c r="R490" s="138"/>
      <c r="S490" s="138"/>
      <c r="T490" s="139"/>
      <c r="AT490" s="133" t="s">
        <v>96</v>
      </c>
      <c r="AU490" s="133" t="s">
        <v>2</v>
      </c>
      <c r="AV490" s="131" t="s">
        <v>94</v>
      </c>
      <c r="AW490" s="131" t="s">
        <v>98</v>
      </c>
      <c r="AX490" s="131" t="s">
        <v>85</v>
      </c>
      <c r="AY490" s="133" t="s">
        <v>87</v>
      </c>
    </row>
    <row r="491" spans="1:65" s="14" customFormat="1" ht="32.450000000000003" customHeight="1" x14ac:dyDescent="0.2">
      <c r="A491" s="10"/>
      <c r="B491" s="106"/>
      <c r="C491" s="148" t="s">
        <v>887</v>
      </c>
      <c r="D491" s="148" t="s">
        <v>153</v>
      </c>
      <c r="E491" s="149" t="s">
        <v>880</v>
      </c>
      <c r="F491" s="150" t="s">
        <v>881</v>
      </c>
      <c r="G491" s="151" t="s">
        <v>149</v>
      </c>
      <c r="H491" s="152">
        <v>303.23099999999999</v>
      </c>
      <c r="I491" s="153"/>
      <c r="J491" s="154">
        <f>ROUND(I491*H491,2)</f>
        <v>0</v>
      </c>
      <c r="K491" s="150" t="s">
        <v>93</v>
      </c>
      <c r="L491" s="155"/>
      <c r="M491" s="156" t="s">
        <v>10</v>
      </c>
      <c r="N491" s="157" t="s">
        <v>27</v>
      </c>
      <c r="O491" s="116"/>
      <c r="P491" s="117">
        <f>O491*H491</f>
        <v>0</v>
      </c>
      <c r="Q491" s="117">
        <v>2.9999999999999997E-4</v>
      </c>
      <c r="R491" s="117">
        <f>Q491*H491</f>
        <v>9.0969299999999989E-2</v>
      </c>
      <c r="S491" s="117">
        <v>0</v>
      </c>
      <c r="T491" s="118">
        <f>S491*H491</f>
        <v>0</v>
      </c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R491" s="119" t="s">
        <v>279</v>
      </c>
      <c r="AT491" s="119" t="s">
        <v>153</v>
      </c>
      <c r="AU491" s="119" t="s">
        <v>2</v>
      </c>
      <c r="AY491" s="2" t="s">
        <v>87</v>
      </c>
      <c r="BE491" s="120">
        <f>IF(N491="základní",J491,0)</f>
        <v>0</v>
      </c>
      <c r="BF491" s="120">
        <f>IF(N491="snížená",J491,0)</f>
        <v>0</v>
      </c>
      <c r="BG491" s="120">
        <f>IF(N491="zákl. přenesená",J491,0)</f>
        <v>0</v>
      </c>
      <c r="BH491" s="120">
        <f>IF(N491="sníž. přenesená",J491,0)</f>
        <v>0</v>
      </c>
      <c r="BI491" s="120">
        <f>IF(N491="nulová",J491,0)</f>
        <v>0</v>
      </c>
      <c r="BJ491" s="2" t="s">
        <v>85</v>
      </c>
      <c r="BK491" s="120">
        <f>ROUND(I491*H491,2)</f>
        <v>0</v>
      </c>
      <c r="BL491" s="2" t="s">
        <v>181</v>
      </c>
      <c r="BM491" s="119" t="s">
        <v>888</v>
      </c>
    </row>
    <row r="492" spans="1:65" s="121" customFormat="1" x14ac:dyDescent="0.2">
      <c r="B492" s="122"/>
      <c r="D492" s="123" t="s">
        <v>96</v>
      </c>
      <c r="E492" s="124" t="s">
        <v>10</v>
      </c>
      <c r="F492" s="125" t="s">
        <v>859</v>
      </c>
      <c r="H492" s="126">
        <v>303.23099999999999</v>
      </c>
      <c r="I492" s="127"/>
      <c r="L492" s="122"/>
      <c r="M492" s="128"/>
      <c r="N492" s="129"/>
      <c r="O492" s="129"/>
      <c r="P492" s="129"/>
      <c r="Q492" s="129"/>
      <c r="R492" s="129"/>
      <c r="S492" s="129"/>
      <c r="T492" s="130"/>
      <c r="AT492" s="124" t="s">
        <v>96</v>
      </c>
      <c r="AU492" s="124" t="s">
        <v>2</v>
      </c>
      <c r="AV492" s="121" t="s">
        <v>2</v>
      </c>
      <c r="AW492" s="121" t="s">
        <v>98</v>
      </c>
      <c r="AX492" s="121" t="s">
        <v>85</v>
      </c>
      <c r="AY492" s="124" t="s">
        <v>87</v>
      </c>
    </row>
    <row r="493" spans="1:65" s="14" customFormat="1" ht="43.15" customHeight="1" x14ac:dyDescent="0.2">
      <c r="A493" s="10"/>
      <c r="B493" s="106"/>
      <c r="C493" s="107" t="s">
        <v>889</v>
      </c>
      <c r="D493" s="107" t="s">
        <v>89</v>
      </c>
      <c r="E493" s="108" t="s">
        <v>890</v>
      </c>
      <c r="F493" s="109" t="s">
        <v>891</v>
      </c>
      <c r="G493" s="110" t="s">
        <v>199</v>
      </c>
      <c r="H493" s="111">
        <v>1.357</v>
      </c>
      <c r="I493" s="112"/>
      <c r="J493" s="113">
        <f>ROUND(I493*H493,2)</f>
        <v>0</v>
      </c>
      <c r="K493" s="109" t="s">
        <v>93</v>
      </c>
      <c r="L493" s="11"/>
      <c r="M493" s="114" t="s">
        <v>10</v>
      </c>
      <c r="N493" s="115" t="s">
        <v>27</v>
      </c>
      <c r="O493" s="116"/>
      <c r="P493" s="117">
        <f>O493*H493</f>
        <v>0</v>
      </c>
      <c r="Q493" s="117">
        <v>0</v>
      </c>
      <c r="R493" s="117">
        <f>Q493*H493</f>
        <v>0</v>
      </c>
      <c r="S493" s="117">
        <v>0</v>
      </c>
      <c r="T493" s="118">
        <f>S493*H493</f>
        <v>0</v>
      </c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R493" s="119" t="s">
        <v>181</v>
      </c>
      <c r="AT493" s="119" t="s">
        <v>89</v>
      </c>
      <c r="AU493" s="119" t="s">
        <v>2</v>
      </c>
      <c r="AY493" s="2" t="s">
        <v>87</v>
      </c>
      <c r="BE493" s="120">
        <f>IF(N493="základní",J493,0)</f>
        <v>0</v>
      </c>
      <c r="BF493" s="120">
        <f>IF(N493="snížená",J493,0)</f>
        <v>0</v>
      </c>
      <c r="BG493" s="120">
        <f>IF(N493="zákl. přenesená",J493,0)</f>
        <v>0</v>
      </c>
      <c r="BH493" s="120">
        <f>IF(N493="sníž. přenesená",J493,0)</f>
        <v>0</v>
      </c>
      <c r="BI493" s="120">
        <f>IF(N493="nulová",J493,0)</f>
        <v>0</v>
      </c>
      <c r="BJ493" s="2" t="s">
        <v>85</v>
      </c>
      <c r="BK493" s="120">
        <f>ROUND(I493*H493,2)</f>
        <v>0</v>
      </c>
      <c r="BL493" s="2" t="s">
        <v>181</v>
      </c>
      <c r="BM493" s="119" t="s">
        <v>892</v>
      </c>
    </row>
    <row r="494" spans="1:65" s="92" customFormat="1" ht="22.9" customHeight="1" x14ac:dyDescent="0.2">
      <c r="B494" s="93"/>
      <c r="D494" s="94" t="s">
        <v>83</v>
      </c>
      <c r="E494" s="104" t="s">
        <v>893</v>
      </c>
      <c r="F494" s="104" t="s">
        <v>894</v>
      </c>
      <c r="I494" s="96"/>
      <c r="J494" s="105">
        <f>BK494</f>
        <v>0</v>
      </c>
      <c r="L494" s="93"/>
      <c r="M494" s="98"/>
      <c r="N494" s="99"/>
      <c r="O494" s="99"/>
      <c r="P494" s="100">
        <f>SUM(P495:P561)</f>
        <v>0</v>
      </c>
      <c r="Q494" s="99"/>
      <c r="R494" s="100">
        <f>SUM(R495:R561)</f>
        <v>28.738442459999998</v>
      </c>
      <c r="S494" s="99"/>
      <c r="T494" s="101">
        <f>SUM(T495:T561)</f>
        <v>0</v>
      </c>
      <c r="AR494" s="94" t="s">
        <v>2</v>
      </c>
      <c r="AT494" s="102" t="s">
        <v>83</v>
      </c>
      <c r="AU494" s="102" t="s">
        <v>85</v>
      </c>
      <c r="AY494" s="94" t="s">
        <v>87</v>
      </c>
      <c r="BK494" s="103">
        <f>SUM(BK495:BK561)</f>
        <v>0</v>
      </c>
    </row>
    <row r="495" spans="1:65" s="14" customFormat="1" ht="14.45" customHeight="1" x14ac:dyDescent="0.2">
      <c r="A495" s="10"/>
      <c r="B495" s="106"/>
      <c r="C495" s="107" t="s">
        <v>895</v>
      </c>
      <c r="D495" s="107" t="s">
        <v>89</v>
      </c>
      <c r="E495" s="108" t="s">
        <v>896</v>
      </c>
      <c r="F495" s="109" t="s">
        <v>897</v>
      </c>
      <c r="G495" s="110" t="s">
        <v>139</v>
      </c>
      <c r="H495" s="111">
        <v>4</v>
      </c>
      <c r="I495" s="112"/>
      <c r="J495" s="113">
        <f>ROUND(I495*H495,2)</f>
        <v>0</v>
      </c>
      <c r="K495" s="109" t="s">
        <v>10</v>
      </c>
      <c r="L495" s="11"/>
      <c r="M495" s="114" t="s">
        <v>10</v>
      </c>
      <c r="N495" s="115" t="s">
        <v>27</v>
      </c>
      <c r="O495" s="116"/>
      <c r="P495" s="117">
        <f>O495*H495</f>
        <v>0</v>
      </c>
      <c r="Q495" s="117">
        <v>0</v>
      </c>
      <c r="R495" s="117">
        <f>Q495*H495</f>
        <v>0</v>
      </c>
      <c r="S495" s="117">
        <v>0</v>
      </c>
      <c r="T495" s="118">
        <f>S495*H495</f>
        <v>0</v>
      </c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R495" s="119" t="s">
        <v>181</v>
      </c>
      <c r="AT495" s="119" t="s">
        <v>89</v>
      </c>
      <c r="AU495" s="119" t="s">
        <v>2</v>
      </c>
      <c r="AY495" s="2" t="s">
        <v>87</v>
      </c>
      <c r="BE495" s="120">
        <f>IF(N495="základní",J495,0)</f>
        <v>0</v>
      </c>
      <c r="BF495" s="120">
        <f>IF(N495="snížená",J495,0)</f>
        <v>0</v>
      </c>
      <c r="BG495" s="120">
        <f>IF(N495="zákl. přenesená",J495,0)</f>
        <v>0</v>
      </c>
      <c r="BH495" s="120">
        <f>IF(N495="sníž. přenesená",J495,0)</f>
        <v>0</v>
      </c>
      <c r="BI495" s="120">
        <f>IF(N495="nulová",J495,0)</f>
        <v>0</v>
      </c>
      <c r="BJ495" s="2" t="s">
        <v>85</v>
      </c>
      <c r="BK495" s="120">
        <f>ROUND(I495*H495,2)</f>
        <v>0</v>
      </c>
      <c r="BL495" s="2" t="s">
        <v>181</v>
      </c>
      <c r="BM495" s="119" t="s">
        <v>898</v>
      </c>
    </row>
    <row r="496" spans="1:65" s="14" customFormat="1" ht="32.450000000000003" customHeight="1" x14ac:dyDescent="0.2">
      <c r="A496" s="10"/>
      <c r="B496" s="106"/>
      <c r="C496" s="107" t="s">
        <v>899</v>
      </c>
      <c r="D496" s="107" t="s">
        <v>89</v>
      </c>
      <c r="E496" s="108" t="s">
        <v>900</v>
      </c>
      <c r="F496" s="109" t="s">
        <v>901</v>
      </c>
      <c r="G496" s="110" t="s">
        <v>149</v>
      </c>
      <c r="H496" s="111">
        <v>390.971</v>
      </c>
      <c r="I496" s="112"/>
      <c r="J496" s="113">
        <f>ROUND(I496*H496,2)</f>
        <v>0</v>
      </c>
      <c r="K496" s="109" t="s">
        <v>93</v>
      </c>
      <c r="L496" s="11"/>
      <c r="M496" s="114" t="s">
        <v>10</v>
      </c>
      <c r="N496" s="115" t="s">
        <v>27</v>
      </c>
      <c r="O496" s="116"/>
      <c r="P496" s="117">
        <f>O496*H496</f>
        <v>0</v>
      </c>
      <c r="Q496" s="117">
        <v>0</v>
      </c>
      <c r="R496" s="117">
        <f>Q496*H496</f>
        <v>0</v>
      </c>
      <c r="S496" s="117">
        <v>0</v>
      </c>
      <c r="T496" s="118">
        <f>S496*H496</f>
        <v>0</v>
      </c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R496" s="119" t="s">
        <v>181</v>
      </c>
      <c r="AT496" s="119" t="s">
        <v>89</v>
      </c>
      <c r="AU496" s="119" t="s">
        <v>2</v>
      </c>
      <c r="AY496" s="2" t="s">
        <v>87</v>
      </c>
      <c r="BE496" s="120">
        <f>IF(N496="základní",J496,0)</f>
        <v>0</v>
      </c>
      <c r="BF496" s="120">
        <f>IF(N496="snížená",J496,0)</f>
        <v>0</v>
      </c>
      <c r="BG496" s="120">
        <f>IF(N496="zákl. přenesená",J496,0)</f>
        <v>0</v>
      </c>
      <c r="BH496" s="120">
        <f>IF(N496="sníž. přenesená",J496,0)</f>
        <v>0</v>
      </c>
      <c r="BI496" s="120">
        <f>IF(N496="nulová",J496,0)</f>
        <v>0</v>
      </c>
      <c r="BJ496" s="2" t="s">
        <v>85</v>
      </c>
      <c r="BK496" s="120">
        <f>ROUND(I496*H496,2)</f>
        <v>0</v>
      </c>
      <c r="BL496" s="2" t="s">
        <v>181</v>
      </c>
      <c r="BM496" s="119" t="s">
        <v>902</v>
      </c>
    </row>
    <row r="497" spans="1:65" s="121" customFormat="1" ht="33.75" x14ac:dyDescent="0.2">
      <c r="B497" s="122"/>
      <c r="D497" s="123" t="s">
        <v>96</v>
      </c>
      <c r="E497" s="124" t="s">
        <v>10</v>
      </c>
      <c r="F497" s="125" t="s">
        <v>903</v>
      </c>
      <c r="H497" s="126">
        <v>319.75</v>
      </c>
      <c r="I497" s="127"/>
      <c r="L497" s="122"/>
      <c r="M497" s="128"/>
      <c r="N497" s="129"/>
      <c r="O497" s="129"/>
      <c r="P497" s="129"/>
      <c r="Q497" s="129"/>
      <c r="R497" s="129"/>
      <c r="S497" s="129"/>
      <c r="T497" s="130"/>
      <c r="AT497" s="124" t="s">
        <v>96</v>
      </c>
      <c r="AU497" s="124" t="s">
        <v>2</v>
      </c>
      <c r="AV497" s="121" t="s">
        <v>2</v>
      </c>
      <c r="AW497" s="121" t="s">
        <v>98</v>
      </c>
      <c r="AX497" s="121" t="s">
        <v>86</v>
      </c>
      <c r="AY497" s="124" t="s">
        <v>87</v>
      </c>
    </row>
    <row r="498" spans="1:65" s="121" customFormat="1" x14ac:dyDescent="0.2">
      <c r="B498" s="122"/>
      <c r="D498" s="123" t="s">
        <v>96</v>
      </c>
      <c r="E498" s="124" t="s">
        <v>10</v>
      </c>
      <c r="F498" s="125" t="s">
        <v>904</v>
      </c>
      <c r="H498" s="126">
        <v>69.301000000000002</v>
      </c>
      <c r="I498" s="127"/>
      <c r="L498" s="122"/>
      <c r="M498" s="128"/>
      <c r="N498" s="129"/>
      <c r="O498" s="129"/>
      <c r="P498" s="129"/>
      <c r="Q498" s="129"/>
      <c r="R498" s="129"/>
      <c r="S498" s="129"/>
      <c r="T498" s="130"/>
      <c r="AT498" s="124" t="s">
        <v>96</v>
      </c>
      <c r="AU498" s="124" t="s">
        <v>2</v>
      </c>
      <c r="AV498" s="121" t="s">
        <v>2</v>
      </c>
      <c r="AW498" s="121" t="s">
        <v>98</v>
      </c>
      <c r="AX498" s="121" t="s">
        <v>86</v>
      </c>
      <c r="AY498" s="124" t="s">
        <v>87</v>
      </c>
    </row>
    <row r="499" spans="1:65" s="121" customFormat="1" x14ac:dyDescent="0.2">
      <c r="B499" s="122"/>
      <c r="D499" s="123" t="s">
        <v>96</v>
      </c>
      <c r="E499" s="124" t="s">
        <v>10</v>
      </c>
      <c r="F499" s="125" t="s">
        <v>905</v>
      </c>
      <c r="H499" s="126">
        <v>1.92</v>
      </c>
      <c r="I499" s="127"/>
      <c r="L499" s="122"/>
      <c r="M499" s="128"/>
      <c r="N499" s="129"/>
      <c r="O499" s="129"/>
      <c r="P499" s="129"/>
      <c r="Q499" s="129"/>
      <c r="R499" s="129"/>
      <c r="S499" s="129"/>
      <c r="T499" s="130"/>
      <c r="AT499" s="124" t="s">
        <v>96</v>
      </c>
      <c r="AU499" s="124" t="s">
        <v>2</v>
      </c>
      <c r="AV499" s="121" t="s">
        <v>2</v>
      </c>
      <c r="AW499" s="121" t="s">
        <v>98</v>
      </c>
      <c r="AX499" s="121" t="s">
        <v>86</v>
      </c>
      <c r="AY499" s="124" t="s">
        <v>87</v>
      </c>
    </row>
    <row r="500" spans="1:65" s="131" customFormat="1" x14ac:dyDescent="0.2">
      <c r="B500" s="132"/>
      <c r="D500" s="123" t="s">
        <v>96</v>
      </c>
      <c r="E500" s="133" t="s">
        <v>10</v>
      </c>
      <c r="F500" s="134" t="s">
        <v>103</v>
      </c>
      <c r="H500" s="135">
        <v>390.971</v>
      </c>
      <c r="I500" s="136"/>
      <c r="L500" s="132"/>
      <c r="M500" s="137"/>
      <c r="N500" s="138"/>
      <c r="O500" s="138"/>
      <c r="P500" s="138"/>
      <c r="Q500" s="138"/>
      <c r="R500" s="138"/>
      <c r="S500" s="138"/>
      <c r="T500" s="139"/>
      <c r="AT500" s="133" t="s">
        <v>96</v>
      </c>
      <c r="AU500" s="133" t="s">
        <v>2</v>
      </c>
      <c r="AV500" s="131" t="s">
        <v>94</v>
      </c>
      <c r="AW500" s="131" t="s">
        <v>98</v>
      </c>
      <c r="AX500" s="131" t="s">
        <v>85</v>
      </c>
      <c r="AY500" s="133" t="s">
        <v>87</v>
      </c>
    </row>
    <row r="501" spans="1:65" s="14" customFormat="1" ht="14.45" customHeight="1" x14ac:dyDescent="0.2">
      <c r="A501" s="10"/>
      <c r="B501" s="106"/>
      <c r="C501" s="148" t="s">
        <v>906</v>
      </c>
      <c r="D501" s="148" t="s">
        <v>153</v>
      </c>
      <c r="E501" s="149" t="s">
        <v>838</v>
      </c>
      <c r="F501" s="150" t="s">
        <v>839</v>
      </c>
      <c r="G501" s="151" t="s">
        <v>199</v>
      </c>
      <c r="H501" s="152">
        <v>7.8E-2</v>
      </c>
      <c r="I501" s="153"/>
      <c r="J501" s="154">
        <f>ROUND(I501*H501,2)</f>
        <v>0</v>
      </c>
      <c r="K501" s="150" t="s">
        <v>93</v>
      </c>
      <c r="L501" s="155"/>
      <c r="M501" s="156" t="s">
        <v>10</v>
      </c>
      <c r="N501" s="157" t="s">
        <v>27</v>
      </c>
      <c r="O501" s="116"/>
      <c r="P501" s="117">
        <f>O501*H501</f>
        <v>0</v>
      </c>
      <c r="Q501" s="117">
        <v>1</v>
      </c>
      <c r="R501" s="117">
        <f>Q501*H501</f>
        <v>7.8E-2</v>
      </c>
      <c r="S501" s="117">
        <v>0</v>
      </c>
      <c r="T501" s="118">
        <f>S501*H501</f>
        <v>0</v>
      </c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R501" s="119" t="s">
        <v>279</v>
      </c>
      <c r="AT501" s="119" t="s">
        <v>153</v>
      </c>
      <c r="AU501" s="119" t="s">
        <v>2</v>
      </c>
      <c r="AY501" s="2" t="s">
        <v>87</v>
      </c>
      <c r="BE501" s="120">
        <f>IF(N501="základní",J501,0)</f>
        <v>0</v>
      </c>
      <c r="BF501" s="120">
        <f>IF(N501="snížená",J501,0)</f>
        <v>0</v>
      </c>
      <c r="BG501" s="120">
        <f>IF(N501="zákl. přenesená",J501,0)</f>
        <v>0</v>
      </c>
      <c r="BH501" s="120">
        <f>IF(N501="sníž. přenesená",J501,0)</f>
        <v>0</v>
      </c>
      <c r="BI501" s="120">
        <f>IF(N501="nulová",J501,0)</f>
        <v>0</v>
      </c>
      <c r="BJ501" s="2" t="s">
        <v>85</v>
      </c>
      <c r="BK501" s="120">
        <f>ROUND(I501*H501,2)</f>
        <v>0</v>
      </c>
      <c r="BL501" s="2" t="s">
        <v>181</v>
      </c>
      <c r="BM501" s="119" t="s">
        <v>907</v>
      </c>
    </row>
    <row r="502" spans="1:65" s="121" customFormat="1" x14ac:dyDescent="0.2">
      <c r="B502" s="122"/>
      <c r="D502" s="123" t="s">
        <v>96</v>
      </c>
      <c r="E502" s="124" t="s">
        <v>10</v>
      </c>
      <c r="F502" s="125" t="s">
        <v>908</v>
      </c>
      <c r="H502" s="126">
        <v>7.8E-2</v>
      </c>
      <c r="I502" s="127"/>
      <c r="L502" s="122"/>
      <c r="M502" s="128"/>
      <c r="N502" s="129"/>
      <c r="O502" s="129"/>
      <c r="P502" s="129"/>
      <c r="Q502" s="129"/>
      <c r="R502" s="129"/>
      <c r="S502" s="129"/>
      <c r="T502" s="130"/>
      <c r="AT502" s="124" t="s">
        <v>96</v>
      </c>
      <c r="AU502" s="124" t="s">
        <v>2</v>
      </c>
      <c r="AV502" s="121" t="s">
        <v>2</v>
      </c>
      <c r="AW502" s="121" t="s">
        <v>98</v>
      </c>
      <c r="AX502" s="121" t="s">
        <v>85</v>
      </c>
      <c r="AY502" s="124" t="s">
        <v>87</v>
      </c>
    </row>
    <row r="503" spans="1:65" s="14" customFormat="1" ht="54" customHeight="1" x14ac:dyDescent="0.2">
      <c r="A503" s="10"/>
      <c r="B503" s="106"/>
      <c r="C503" s="107" t="s">
        <v>909</v>
      </c>
      <c r="D503" s="107" t="s">
        <v>89</v>
      </c>
      <c r="E503" s="108" t="s">
        <v>910</v>
      </c>
      <c r="F503" s="109" t="s">
        <v>911</v>
      </c>
      <c r="G503" s="110" t="s">
        <v>149</v>
      </c>
      <c r="H503" s="111">
        <v>319.75</v>
      </c>
      <c r="I503" s="112"/>
      <c r="J503" s="113">
        <f>ROUND(I503*H503,2)</f>
        <v>0</v>
      </c>
      <c r="K503" s="109" t="s">
        <v>93</v>
      </c>
      <c r="L503" s="11"/>
      <c r="M503" s="114" t="s">
        <v>10</v>
      </c>
      <c r="N503" s="115" t="s">
        <v>27</v>
      </c>
      <c r="O503" s="116"/>
      <c r="P503" s="117">
        <f>O503*H503</f>
        <v>0</v>
      </c>
      <c r="Q503" s="117">
        <v>1.42E-3</v>
      </c>
      <c r="R503" s="117">
        <f>Q503*H503</f>
        <v>0.45404500000000003</v>
      </c>
      <c r="S503" s="117">
        <v>0</v>
      </c>
      <c r="T503" s="118">
        <f>S503*H503</f>
        <v>0</v>
      </c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R503" s="119" t="s">
        <v>181</v>
      </c>
      <c r="AT503" s="119" t="s">
        <v>89</v>
      </c>
      <c r="AU503" s="119" t="s">
        <v>2</v>
      </c>
      <c r="AY503" s="2" t="s">
        <v>87</v>
      </c>
      <c r="BE503" s="120">
        <f>IF(N503="základní",J503,0)</f>
        <v>0</v>
      </c>
      <c r="BF503" s="120">
        <f>IF(N503="snížená",J503,0)</f>
        <v>0</v>
      </c>
      <c r="BG503" s="120">
        <f>IF(N503="zákl. přenesená",J503,0)</f>
        <v>0</v>
      </c>
      <c r="BH503" s="120">
        <f>IF(N503="sníž. přenesená",J503,0)</f>
        <v>0</v>
      </c>
      <c r="BI503" s="120">
        <f>IF(N503="nulová",J503,0)</f>
        <v>0</v>
      </c>
      <c r="BJ503" s="2" t="s">
        <v>85</v>
      </c>
      <c r="BK503" s="120">
        <f>ROUND(I503*H503,2)</f>
        <v>0</v>
      </c>
      <c r="BL503" s="2" t="s">
        <v>181</v>
      </c>
      <c r="BM503" s="119" t="s">
        <v>912</v>
      </c>
    </row>
    <row r="504" spans="1:65" s="121" customFormat="1" ht="33.75" x14ac:dyDescent="0.2">
      <c r="B504" s="122"/>
      <c r="D504" s="123" t="s">
        <v>96</v>
      </c>
      <c r="E504" s="124" t="s">
        <v>10</v>
      </c>
      <c r="F504" s="125" t="s">
        <v>903</v>
      </c>
      <c r="H504" s="126">
        <v>319.75</v>
      </c>
      <c r="I504" s="127"/>
      <c r="L504" s="122"/>
      <c r="M504" s="128"/>
      <c r="N504" s="129"/>
      <c r="O504" s="129"/>
      <c r="P504" s="129"/>
      <c r="Q504" s="129"/>
      <c r="R504" s="129"/>
      <c r="S504" s="129"/>
      <c r="T504" s="130"/>
      <c r="AT504" s="124" t="s">
        <v>96</v>
      </c>
      <c r="AU504" s="124" t="s">
        <v>2</v>
      </c>
      <c r="AV504" s="121" t="s">
        <v>2</v>
      </c>
      <c r="AW504" s="121" t="s">
        <v>98</v>
      </c>
      <c r="AX504" s="121" t="s">
        <v>86</v>
      </c>
      <c r="AY504" s="124" t="s">
        <v>87</v>
      </c>
    </row>
    <row r="505" spans="1:65" s="131" customFormat="1" x14ac:dyDescent="0.2">
      <c r="B505" s="132"/>
      <c r="D505" s="123" t="s">
        <v>96</v>
      </c>
      <c r="E505" s="133" t="s">
        <v>10</v>
      </c>
      <c r="F505" s="134" t="s">
        <v>103</v>
      </c>
      <c r="H505" s="135">
        <v>319.75</v>
      </c>
      <c r="I505" s="136"/>
      <c r="L505" s="132"/>
      <c r="M505" s="137"/>
      <c r="N505" s="138"/>
      <c r="O505" s="138"/>
      <c r="P505" s="138"/>
      <c r="Q505" s="138"/>
      <c r="R505" s="138"/>
      <c r="S505" s="138"/>
      <c r="T505" s="139"/>
      <c r="AT505" s="133" t="s">
        <v>96</v>
      </c>
      <c r="AU505" s="133" t="s">
        <v>2</v>
      </c>
      <c r="AV505" s="131" t="s">
        <v>94</v>
      </c>
      <c r="AW505" s="131" t="s">
        <v>98</v>
      </c>
      <c r="AX505" s="131" t="s">
        <v>85</v>
      </c>
      <c r="AY505" s="133" t="s">
        <v>87</v>
      </c>
    </row>
    <row r="506" spans="1:65" s="14" customFormat="1" ht="21.6" customHeight="1" x14ac:dyDescent="0.2">
      <c r="A506" s="10"/>
      <c r="B506" s="106"/>
      <c r="C506" s="107" t="s">
        <v>913</v>
      </c>
      <c r="D506" s="107" t="s">
        <v>89</v>
      </c>
      <c r="E506" s="108" t="s">
        <v>914</v>
      </c>
      <c r="F506" s="109" t="s">
        <v>915</v>
      </c>
      <c r="G506" s="110" t="s">
        <v>149</v>
      </c>
      <c r="H506" s="111">
        <v>390.971</v>
      </c>
      <c r="I506" s="112"/>
      <c r="J506" s="113">
        <f>ROUND(I506*H506,2)</f>
        <v>0</v>
      </c>
      <c r="K506" s="109" t="s">
        <v>93</v>
      </c>
      <c r="L506" s="11"/>
      <c r="M506" s="114" t="s">
        <v>10</v>
      </c>
      <c r="N506" s="115" t="s">
        <v>27</v>
      </c>
      <c r="O506" s="116"/>
      <c r="P506" s="117">
        <f>O506*H506</f>
        <v>0</v>
      </c>
      <c r="Q506" s="117">
        <v>8.8000000000000003E-4</v>
      </c>
      <c r="R506" s="117">
        <f>Q506*H506</f>
        <v>0.34405448</v>
      </c>
      <c r="S506" s="117">
        <v>0</v>
      </c>
      <c r="T506" s="118">
        <f>S506*H506</f>
        <v>0</v>
      </c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R506" s="119" t="s">
        <v>181</v>
      </c>
      <c r="AT506" s="119" t="s">
        <v>89</v>
      </c>
      <c r="AU506" s="119" t="s">
        <v>2</v>
      </c>
      <c r="AY506" s="2" t="s">
        <v>87</v>
      </c>
      <c r="BE506" s="120">
        <f>IF(N506="základní",J506,0)</f>
        <v>0</v>
      </c>
      <c r="BF506" s="120">
        <f>IF(N506="snížená",J506,0)</f>
        <v>0</v>
      </c>
      <c r="BG506" s="120">
        <f>IF(N506="zákl. přenesená",J506,0)</f>
        <v>0</v>
      </c>
      <c r="BH506" s="120">
        <f>IF(N506="sníž. přenesená",J506,0)</f>
        <v>0</v>
      </c>
      <c r="BI506" s="120">
        <f>IF(N506="nulová",J506,0)</f>
        <v>0</v>
      </c>
      <c r="BJ506" s="2" t="s">
        <v>85</v>
      </c>
      <c r="BK506" s="120">
        <f>ROUND(I506*H506,2)</f>
        <v>0</v>
      </c>
      <c r="BL506" s="2" t="s">
        <v>181</v>
      </c>
      <c r="BM506" s="119" t="s">
        <v>916</v>
      </c>
    </row>
    <row r="507" spans="1:65" s="121" customFormat="1" ht="33.75" x14ac:dyDescent="0.2">
      <c r="B507" s="122"/>
      <c r="D507" s="123" t="s">
        <v>96</v>
      </c>
      <c r="E507" s="124" t="s">
        <v>10</v>
      </c>
      <c r="F507" s="125" t="s">
        <v>903</v>
      </c>
      <c r="H507" s="126">
        <v>319.75</v>
      </c>
      <c r="I507" s="127"/>
      <c r="L507" s="122"/>
      <c r="M507" s="128"/>
      <c r="N507" s="129"/>
      <c r="O507" s="129"/>
      <c r="P507" s="129"/>
      <c r="Q507" s="129"/>
      <c r="R507" s="129"/>
      <c r="S507" s="129"/>
      <c r="T507" s="130"/>
      <c r="AT507" s="124" t="s">
        <v>96</v>
      </c>
      <c r="AU507" s="124" t="s">
        <v>2</v>
      </c>
      <c r="AV507" s="121" t="s">
        <v>2</v>
      </c>
      <c r="AW507" s="121" t="s">
        <v>98</v>
      </c>
      <c r="AX507" s="121" t="s">
        <v>86</v>
      </c>
      <c r="AY507" s="124" t="s">
        <v>87</v>
      </c>
    </row>
    <row r="508" spans="1:65" s="121" customFormat="1" x14ac:dyDescent="0.2">
      <c r="B508" s="122"/>
      <c r="D508" s="123" t="s">
        <v>96</v>
      </c>
      <c r="E508" s="124" t="s">
        <v>10</v>
      </c>
      <c r="F508" s="125" t="s">
        <v>904</v>
      </c>
      <c r="H508" s="126">
        <v>69.301000000000002</v>
      </c>
      <c r="I508" s="127"/>
      <c r="L508" s="122"/>
      <c r="M508" s="128"/>
      <c r="N508" s="129"/>
      <c r="O508" s="129"/>
      <c r="P508" s="129"/>
      <c r="Q508" s="129"/>
      <c r="R508" s="129"/>
      <c r="S508" s="129"/>
      <c r="T508" s="130"/>
      <c r="AT508" s="124" t="s">
        <v>96</v>
      </c>
      <c r="AU508" s="124" t="s">
        <v>2</v>
      </c>
      <c r="AV508" s="121" t="s">
        <v>2</v>
      </c>
      <c r="AW508" s="121" t="s">
        <v>98</v>
      </c>
      <c r="AX508" s="121" t="s">
        <v>86</v>
      </c>
      <c r="AY508" s="124" t="s">
        <v>87</v>
      </c>
    </row>
    <row r="509" spans="1:65" s="121" customFormat="1" x14ac:dyDescent="0.2">
      <c r="B509" s="122"/>
      <c r="D509" s="123" t="s">
        <v>96</v>
      </c>
      <c r="E509" s="124" t="s">
        <v>10</v>
      </c>
      <c r="F509" s="125" t="s">
        <v>905</v>
      </c>
      <c r="H509" s="126">
        <v>1.92</v>
      </c>
      <c r="I509" s="127"/>
      <c r="L509" s="122"/>
      <c r="M509" s="128"/>
      <c r="N509" s="129"/>
      <c r="O509" s="129"/>
      <c r="P509" s="129"/>
      <c r="Q509" s="129"/>
      <c r="R509" s="129"/>
      <c r="S509" s="129"/>
      <c r="T509" s="130"/>
      <c r="AT509" s="124" t="s">
        <v>96</v>
      </c>
      <c r="AU509" s="124" t="s">
        <v>2</v>
      </c>
      <c r="AV509" s="121" t="s">
        <v>2</v>
      </c>
      <c r="AW509" s="121" t="s">
        <v>98</v>
      </c>
      <c r="AX509" s="121" t="s">
        <v>86</v>
      </c>
      <c r="AY509" s="124" t="s">
        <v>87</v>
      </c>
    </row>
    <row r="510" spans="1:65" s="131" customFormat="1" x14ac:dyDescent="0.2">
      <c r="B510" s="132"/>
      <c r="D510" s="123" t="s">
        <v>96</v>
      </c>
      <c r="E510" s="133" t="s">
        <v>10</v>
      </c>
      <c r="F510" s="134" t="s">
        <v>103</v>
      </c>
      <c r="H510" s="135">
        <v>390.971</v>
      </c>
      <c r="I510" s="136"/>
      <c r="L510" s="132"/>
      <c r="M510" s="137"/>
      <c r="N510" s="138"/>
      <c r="O510" s="138"/>
      <c r="P510" s="138"/>
      <c r="Q510" s="138"/>
      <c r="R510" s="138"/>
      <c r="S510" s="138"/>
      <c r="T510" s="139"/>
      <c r="AT510" s="133" t="s">
        <v>96</v>
      </c>
      <c r="AU510" s="133" t="s">
        <v>2</v>
      </c>
      <c r="AV510" s="131" t="s">
        <v>94</v>
      </c>
      <c r="AW510" s="131" t="s">
        <v>98</v>
      </c>
      <c r="AX510" s="131" t="s">
        <v>85</v>
      </c>
      <c r="AY510" s="133" t="s">
        <v>87</v>
      </c>
    </row>
    <row r="511" spans="1:65" s="14" customFormat="1" ht="54" customHeight="1" x14ac:dyDescent="0.2">
      <c r="A511" s="10"/>
      <c r="B511" s="106"/>
      <c r="C511" s="148" t="s">
        <v>917</v>
      </c>
      <c r="D511" s="148" t="s">
        <v>153</v>
      </c>
      <c r="E511" s="149" t="s">
        <v>918</v>
      </c>
      <c r="F511" s="150" t="s">
        <v>919</v>
      </c>
      <c r="G511" s="151" t="s">
        <v>149</v>
      </c>
      <c r="H511" s="152">
        <v>449.61700000000002</v>
      </c>
      <c r="I511" s="153"/>
      <c r="J511" s="154">
        <f>ROUND(I511*H511,2)</f>
        <v>0</v>
      </c>
      <c r="K511" s="150" t="s">
        <v>93</v>
      </c>
      <c r="L511" s="155"/>
      <c r="M511" s="156" t="s">
        <v>10</v>
      </c>
      <c r="N511" s="157" t="s">
        <v>27</v>
      </c>
      <c r="O511" s="116"/>
      <c r="P511" s="117">
        <f>O511*H511</f>
        <v>0</v>
      </c>
      <c r="Q511" s="117">
        <v>1E-3</v>
      </c>
      <c r="R511" s="117">
        <f>Q511*H511</f>
        <v>0.44961700000000004</v>
      </c>
      <c r="S511" s="117">
        <v>0</v>
      </c>
      <c r="T511" s="118">
        <f>S511*H511</f>
        <v>0</v>
      </c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R511" s="119" t="s">
        <v>279</v>
      </c>
      <c r="AT511" s="119" t="s">
        <v>153</v>
      </c>
      <c r="AU511" s="119" t="s">
        <v>2</v>
      </c>
      <c r="AY511" s="2" t="s">
        <v>87</v>
      </c>
      <c r="BE511" s="120">
        <f>IF(N511="základní",J511,0)</f>
        <v>0</v>
      </c>
      <c r="BF511" s="120">
        <f>IF(N511="snížená",J511,0)</f>
        <v>0</v>
      </c>
      <c r="BG511" s="120">
        <f>IF(N511="zákl. přenesená",J511,0)</f>
        <v>0</v>
      </c>
      <c r="BH511" s="120">
        <f>IF(N511="sníž. přenesená",J511,0)</f>
        <v>0</v>
      </c>
      <c r="BI511" s="120">
        <f>IF(N511="nulová",J511,0)</f>
        <v>0</v>
      </c>
      <c r="BJ511" s="2" t="s">
        <v>85</v>
      </c>
      <c r="BK511" s="120">
        <f>ROUND(I511*H511,2)</f>
        <v>0</v>
      </c>
      <c r="BL511" s="2" t="s">
        <v>181</v>
      </c>
      <c r="BM511" s="119" t="s">
        <v>920</v>
      </c>
    </row>
    <row r="512" spans="1:65" s="121" customFormat="1" x14ac:dyDescent="0.2">
      <c r="B512" s="122"/>
      <c r="D512" s="123" t="s">
        <v>96</v>
      </c>
      <c r="E512" s="124" t="s">
        <v>10</v>
      </c>
      <c r="F512" s="125" t="s">
        <v>921</v>
      </c>
      <c r="H512" s="126">
        <v>449.61700000000002</v>
      </c>
      <c r="I512" s="127"/>
      <c r="L512" s="122"/>
      <c r="M512" s="128"/>
      <c r="N512" s="129"/>
      <c r="O512" s="129"/>
      <c r="P512" s="129"/>
      <c r="Q512" s="129"/>
      <c r="R512" s="129"/>
      <c r="S512" s="129"/>
      <c r="T512" s="130"/>
      <c r="AT512" s="124" t="s">
        <v>96</v>
      </c>
      <c r="AU512" s="124" t="s">
        <v>2</v>
      </c>
      <c r="AV512" s="121" t="s">
        <v>2</v>
      </c>
      <c r="AW512" s="121" t="s">
        <v>98</v>
      </c>
      <c r="AX512" s="121" t="s">
        <v>85</v>
      </c>
      <c r="AY512" s="124" t="s">
        <v>87</v>
      </c>
    </row>
    <row r="513" spans="1:65" s="14" customFormat="1" ht="54" customHeight="1" x14ac:dyDescent="0.2">
      <c r="A513" s="10"/>
      <c r="B513" s="106"/>
      <c r="C513" s="107" t="s">
        <v>922</v>
      </c>
      <c r="D513" s="107" t="s">
        <v>89</v>
      </c>
      <c r="E513" s="108" t="s">
        <v>923</v>
      </c>
      <c r="F513" s="109" t="s">
        <v>924</v>
      </c>
      <c r="G513" s="110" t="s">
        <v>149</v>
      </c>
      <c r="H513" s="111">
        <v>245.233</v>
      </c>
      <c r="I513" s="112"/>
      <c r="J513" s="113">
        <f>ROUND(I513*H513,2)</f>
        <v>0</v>
      </c>
      <c r="K513" s="109" t="s">
        <v>93</v>
      </c>
      <c r="L513" s="11"/>
      <c r="M513" s="114" t="s">
        <v>10</v>
      </c>
      <c r="N513" s="115" t="s">
        <v>27</v>
      </c>
      <c r="O513" s="116"/>
      <c r="P513" s="117">
        <f>O513*H513</f>
        <v>0</v>
      </c>
      <c r="Q513" s="117">
        <v>1.3999999999999999E-4</v>
      </c>
      <c r="R513" s="117">
        <f>Q513*H513</f>
        <v>3.4332619999999994E-2</v>
      </c>
      <c r="S513" s="117">
        <v>0</v>
      </c>
      <c r="T513" s="118">
        <f>S513*H513</f>
        <v>0</v>
      </c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R513" s="119" t="s">
        <v>181</v>
      </c>
      <c r="AT513" s="119" t="s">
        <v>89</v>
      </c>
      <c r="AU513" s="119" t="s">
        <v>2</v>
      </c>
      <c r="AY513" s="2" t="s">
        <v>87</v>
      </c>
      <c r="BE513" s="120">
        <f>IF(N513="základní",J513,0)</f>
        <v>0</v>
      </c>
      <c r="BF513" s="120">
        <f>IF(N513="snížená",J513,0)</f>
        <v>0</v>
      </c>
      <c r="BG513" s="120">
        <f>IF(N513="zákl. přenesená",J513,0)</f>
        <v>0</v>
      </c>
      <c r="BH513" s="120">
        <f>IF(N513="sníž. přenesená",J513,0)</f>
        <v>0</v>
      </c>
      <c r="BI513" s="120">
        <f>IF(N513="nulová",J513,0)</f>
        <v>0</v>
      </c>
      <c r="BJ513" s="2" t="s">
        <v>85</v>
      </c>
      <c r="BK513" s="120">
        <f>ROUND(I513*H513,2)</f>
        <v>0</v>
      </c>
      <c r="BL513" s="2" t="s">
        <v>181</v>
      </c>
      <c r="BM513" s="119" t="s">
        <v>925</v>
      </c>
    </row>
    <row r="514" spans="1:65" s="121" customFormat="1" ht="33.75" x14ac:dyDescent="0.2">
      <c r="B514" s="122"/>
      <c r="D514" s="123" t="s">
        <v>96</v>
      </c>
      <c r="E514" s="124" t="s">
        <v>10</v>
      </c>
      <c r="F514" s="125" t="s">
        <v>926</v>
      </c>
      <c r="H514" s="126">
        <v>245.233</v>
      </c>
      <c r="I514" s="127"/>
      <c r="L514" s="122"/>
      <c r="M514" s="128"/>
      <c r="N514" s="129"/>
      <c r="O514" s="129"/>
      <c r="P514" s="129"/>
      <c r="Q514" s="129"/>
      <c r="R514" s="129"/>
      <c r="S514" s="129"/>
      <c r="T514" s="130"/>
      <c r="AT514" s="124" t="s">
        <v>96</v>
      </c>
      <c r="AU514" s="124" t="s">
        <v>2</v>
      </c>
      <c r="AV514" s="121" t="s">
        <v>2</v>
      </c>
      <c r="AW514" s="121" t="s">
        <v>98</v>
      </c>
      <c r="AX514" s="121" t="s">
        <v>86</v>
      </c>
      <c r="AY514" s="124" t="s">
        <v>87</v>
      </c>
    </row>
    <row r="515" spans="1:65" s="131" customFormat="1" x14ac:dyDescent="0.2">
      <c r="B515" s="132"/>
      <c r="D515" s="123" t="s">
        <v>96</v>
      </c>
      <c r="E515" s="133" t="s">
        <v>10</v>
      </c>
      <c r="F515" s="134" t="s">
        <v>103</v>
      </c>
      <c r="H515" s="135">
        <v>245.233</v>
      </c>
      <c r="I515" s="136"/>
      <c r="L515" s="132"/>
      <c r="M515" s="137"/>
      <c r="N515" s="138"/>
      <c r="O515" s="138"/>
      <c r="P515" s="138"/>
      <c r="Q515" s="138"/>
      <c r="R515" s="138"/>
      <c r="S515" s="138"/>
      <c r="T515" s="139"/>
      <c r="AT515" s="133" t="s">
        <v>96</v>
      </c>
      <c r="AU515" s="133" t="s">
        <v>2</v>
      </c>
      <c r="AV515" s="131" t="s">
        <v>94</v>
      </c>
      <c r="AW515" s="131" t="s">
        <v>98</v>
      </c>
      <c r="AX515" s="131" t="s">
        <v>85</v>
      </c>
      <c r="AY515" s="133" t="s">
        <v>87</v>
      </c>
    </row>
    <row r="516" spans="1:65" s="14" customFormat="1" ht="54" customHeight="1" x14ac:dyDescent="0.2">
      <c r="A516" s="10"/>
      <c r="B516" s="106"/>
      <c r="C516" s="107" t="s">
        <v>927</v>
      </c>
      <c r="D516" s="107" t="s">
        <v>89</v>
      </c>
      <c r="E516" s="108" t="s">
        <v>928</v>
      </c>
      <c r="F516" s="109" t="s">
        <v>929</v>
      </c>
      <c r="G516" s="110" t="s">
        <v>149</v>
      </c>
      <c r="H516" s="111">
        <v>74.516999999999996</v>
      </c>
      <c r="I516" s="112"/>
      <c r="J516" s="113">
        <f>ROUND(I516*H516,2)</f>
        <v>0</v>
      </c>
      <c r="K516" s="109" t="s">
        <v>93</v>
      </c>
      <c r="L516" s="11"/>
      <c r="M516" s="114" t="s">
        <v>10</v>
      </c>
      <c r="N516" s="115" t="s">
        <v>27</v>
      </c>
      <c r="O516" s="116"/>
      <c r="P516" s="117">
        <f>O516*H516</f>
        <v>0</v>
      </c>
      <c r="Q516" s="117">
        <v>2.7999999999999998E-4</v>
      </c>
      <c r="R516" s="117">
        <f>Q516*H516</f>
        <v>2.0864759999999996E-2</v>
      </c>
      <c r="S516" s="117">
        <v>0</v>
      </c>
      <c r="T516" s="118">
        <f>S516*H516</f>
        <v>0</v>
      </c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R516" s="119" t="s">
        <v>181</v>
      </c>
      <c r="AT516" s="119" t="s">
        <v>89</v>
      </c>
      <c r="AU516" s="119" t="s">
        <v>2</v>
      </c>
      <c r="AY516" s="2" t="s">
        <v>87</v>
      </c>
      <c r="BE516" s="120">
        <f>IF(N516="základní",J516,0)</f>
        <v>0</v>
      </c>
      <c r="BF516" s="120">
        <f>IF(N516="snížená",J516,0)</f>
        <v>0</v>
      </c>
      <c r="BG516" s="120">
        <f>IF(N516="zákl. přenesená",J516,0)</f>
        <v>0</v>
      </c>
      <c r="BH516" s="120">
        <f>IF(N516="sníž. přenesená",J516,0)</f>
        <v>0</v>
      </c>
      <c r="BI516" s="120">
        <f>IF(N516="nulová",J516,0)</f>
        <v>0</v>
      </c>
      <c r="BJ516" s="2" t="s">
        <v>85</v>
      </c>
      <c r="BK516" s="120">
        <f>ROUND(I516*H516,2)</f>
        <v>0</v>
      </c>
      <c r="BL516" s="2" t="s">
        <v>181</v>
      </c>
      <c r="BM516" s="119" t="s">
        <v>930</v>
      </c>
    </row>
    <row r="517" spans="1:65" s="121" customFormat="1" x14ac:dyDescent="0.2">
      <c r="B517" s="122"/>
      <c r="D517" s="123" t="s">
        <v>96</v>
      </c>
      <c r="E517" s="124" t="s">
        <v>10</v>
      </c>
      <c r="F517" s="125" t="s">
        <v>931</v>
      </c>
      <c r="H517" s="126">
        <v>74.516999999999996</v>
      </c>
      <c r="I517" s="127"/>
      <c r="L517" s="122"/>
      <c r="M517" s="128"/>
      <c r="N517" s="129"/>
      <c r="O517" s="129"/>
      <c r="P517" s="129"/>
      <c r="Q517" s="129"/>
      <c r="R517" s="129"/>
      <c r="S517" s="129"/>
      <c r="T517" s="130"/>
      <c r="AT517" s="124" t="s">
        <v>96</v>
      </c>
      <c r="AU517" s="124" t="s">
        <v>2</v>
      </c>
      <c r="AV517" s="121" t="s">
        <v>2</v>
      </c>
      <c r="AW517" s="121" t="s">
        <v>98</v>
      </c>
      <c r="AX517" s="121" t="s">
        <v>86</v>
      </c>
      <c r="AY517" s="124" t="s">
        <v>87</v>
      </c>
    </row>
    <row r="518" spans="1:65" s="131" customFormat="1" x14ac:dyDescent="0.2">
      <c r="B518" s="132"/>
      <c r="D518" s="123" t="s">
        <v>96</v>
      </c>
      <c r="E518" s="133" t="s">
        <v>10</v>
      </c>
      <c r="F518" s="134" t="s">
        <v>103</v>
      </c>
      <c r="H518" s="135">
        <v>74.516999999999996</v>
      </c>
      <c r="I518" s="136"/>
      <c r="L518" s="132"/>
      <c r="M518" s="137"/>
      <c r="N518" s="138"/>
      <c r="O518" s="138"/>
      <c r="P518" s="138"/>
      <c r="Q518" s="138"/>
      <c r="R518" s="138"/>
      <c r="S518" s="138"/>
      <c r="T518" s="139"/>
      <c r="AT518" s="133" t="s">
        <v>96</v>
      </c>
      <c r="AU518" s="133" t="s">
        <v>2</v>
      </c>
      <c r="AV518" s="131" t="s">
        <v>94</v>
      </c>
      <c r="AW518" s="131" t="s">
        <v>98</v>
      </c>
      <c r="AX518" s="131" t="s">
        <v>85</v>
      </c>
      <c r="AY518" s="133" t="s">
        <v>87</v>
      </c>
    </row>
    <row r="519" spans="1:65" s="14" customFormat="1" ht="54" customHeight="1" x14ac:dyDescent="0.2">
      <c r="A519" s="10"/>
      <c r="B519" s="106"/>
      <c r="C519" s="107" t="s">
        <v>932</v>
      </c>
      <c r="D519" s="107" t="s">
        <v>89</v>
      </c>
      <c r="E519" s="108" t="s">
        <v>933</v>
      </c>
      <c r="F519" s="109" t="s">
        <v>934</v>
      </c>
      <c r="G519" s="110" t="s">
        <v>149</v>
      </c>
      <c r="H519" s="111">
        <v>42.904000000000003</v>
      </c>
      <c r="I519" s="112"/>
      <c r="J519" s="113">
        <f>ROUND(I519*H519,2)</f>
        <v>0</v>
      </c>
      <c r="K519" s="109" t="s">
        <v>93</v>
      </c>
      <c r="L519" s="11"/>
      <c r="M519" s="114" t="s">
        <v>10</v>
      </c>
      <c r="N519" s="115" t="s">
        <v>27</v>
      </c>
      <c r="O519" s="116"/>
      <c r="P519" s="117">
        <f>O519*H519</f>
        <v>0</v>
      </c>
      <c r="Q519" s="117">
        <v>4.2000000000000002E-4</v>
      </c>
      <c r="R519" s="117">
        <f>Q519*H519</f>
        <v>1.8019680000000003E-2</v>
      </c>
      <c r="S519" s="117">
        <v>0</v>
      </c>
      <c r="T519" s="118">
        <f>S519*H519</f>
        <v>0</v>
      </c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R519" s="119" t="s">
        <v>181</v>
      </c>
      <c r="AT519" s="119" t="s">
        <v>89</v>
      </c>
      <c r="AU519" s="119" t="s">
        <v>2</v>
      </c>
      <c r="AY519" s="2" t="s">
        <v>87</v>
      </c>
      <c r="BE519" s="120">
        <f>IF(N519="základní",J519,0)</f>
        <v>0</v>
      </c>
      <c r="BF519" s="120">
        <f>IF(N519="snížená",J519,0)</f>
        <v>0</v>
      </c>
      <c r="BG519" s="120">
        <f>IF(N519="zákl. přenesená",J519,0)</f>
        <v>0</v>
      </c>
      <c r="BH519" s="120">
        <f>IF(N519="sníž. přenesená",J519,0)</f>
        <v>0</v>
      </c>
      <c r="BI519" s="120">
        <f>IF(N519="nulová",J519,0)</f>
        <v>0</v>
      </c>
      <c r="BJ519" s="2" t="s">
        <v>85</v>
      </c>
      <c r="BK519" s="120">
        <f>ROUND(I519*H519,2)</f>
        <v>0</v>
      </c>
      <c r="BL519" s="2" t="s">
        <v>181</v>
      </c>
      <c r="BM519" s="119" t="s">
        <v>935</v>
      </c>
    </row>
    <row r="520" spans="1:65" s="121" customFormat="1" x14ac:dyDescent="0.2">
      <c r="B520" s="122"/>
      <c r="D520" s="123" t="s">
        <v>96</v>
      </c>
      <c r="E520" s="124" t="s">
        <v>10</v>
      </c>
      <c r="F520" s="125" t="s">
        <v>936</v>
      </c>
      <c r="H520" s="126">
        <v>40.984000000000002</v>
      </c>
      <c r="I520" s="127"/>
      <c r="L520" s="122"/>
      <c r="M520" s="128"/>
      <c r="N520" s="129"/>
      <c r="O520" s="129"/>
      <c r="P520" s="129"/>
      <c r="Q520" s="129"/>
      <c r="R520" s="129"/>
      <c r="S520" s="129"/>
      <c r="T520" s="130"/>
      <c r="AT520" s="124" t="s">
        <v>96</v>
      </c>
      <c r="AU520" s="124" t="s">
        <v>2</v>
      </c>
      <c r="AV520" s="121" t="s">
        <v>2</v>
      </c>
      <c r="AW520" s="121" t="s">
        <v>98</v>
      </c>
      <c r="AX520" s="121" t="s">
        <v>86</v>
      </c>
      <c r="AY520" s="124" t="s">
        <v>87</v>
      </c>
    </row>
    <row r="521" spans="1:65" s="121" customFormat="1" x14ac:dyDescent="0.2">
      <c r="B521" s="122"/>
      <c r="D521" s="123" t="s">
        <v>96</v>
      </c>
      <c r="E521" s="124" t="s">
        <v>10</v>
      </c>
      <c r="F521" s="125" t="s">
        <v>905</v>
      </c>
      <c r="H521" s="126">
        <v>1.92</v>
      </c>
      <c r="I521" s="127"/>
      <c r="L521" s="122"/>
      <c r="M521" s="128"/>
      <c r="N521" s="129"/>
      <c r="O521" s="129"/>
      <c r="P521" s="129"/>
      <c r="Q521" s="129"/>
      <c r="R521" s="129"/>
      <c r="S521" s="129"/>
      <c r="T521" s="130"/>
      <c r="AT521" s="124" t="s">
        <v>96</v>
      </c>
      <c r="AU521" s="124" t="s">
        <v>2</v>
      </c>
      <c r="AV521" s="121" t="s">
        <v>2</v>
      </c>
      <c r="AW521" s="121" t="s">
        <v>98</v>
      </c>
      <c r="AX521" s="121" t="s">
        <v>86</v>
      </c>
      <c r="AY521" s="124" t="s">
        <v>87</v>
      </c>
    </row>
    <row r="522" spans="1:65" s="131" customFormat="1" x14ac:dyDescent="0.2">
      <c r="B522" s="132"/>
      <c r="D522" s="123" t="s">
        <v>96</v>
      </c>
      <c r="E522" s="133" t="s">
        <v>10</v>
      </c>
      <c r="F522" s="134" t="s">
        <v>103</v>
      </c>
      <c r="H522" s="135">
        <v>42.904000000000003</v>
      </c>
      <c r="I522" s="136"/>
      <c r="L522" s="132"/>
      <c r="M522" s="137"/>
      <c r="N522" s="138"/>
      <c r="O522" s="138"/>
      <c r="P522" s="138"/>
      <c r="Q522" s="138"/>
      <c r="R522" s="138"/>
      <c r="S522" s="138"/>
      <c r="T522" s="139"/>
      <c r="AT522" s="133" t="s">
        <v>96</v>
      </c>
      <c r="AU522" s="133" t="s">
        <v>2</v>
      </c>
      <c r="AV522" s="131" t="s">
        <v>94</v>
      </c>
      <c r="AW522" s="131" t="s">
        <v>98</v>
      </c>
      <c r="AX522" s="131" t="s">
        <v>85</v>
      </c>
      <c r="AY522" s="133" t="s">
        <v>87</v>
      </c>
    </row>
    <row r="523" spans="1:65" s="14" customFormat="1" ht="32.450000000000003" customHeight="1" x14ac:dyDescent="0.2">
      <c r="A523" s="10"/>
      <c r="B523" s="106"/>
      <c r="C523" s="148" t="s">
        <v>937</v>
      </c>
      <c r="D523" s="148" t="s">
        <v>153</v>
      </c>
      <c r="E523" s="149" t="s">
        <v>938</v>
      </c>
      <c r="F523" s="150" t="s">
        <v>939</v>
      </c>
      <c r="G523" s="151" t="s">
        <v>149</v>
      </c>
      <c r="H523" s="152">
        <v>417.05200000000002</v>
      </c>
      <c r="I523" s="153"/>
      <c r="J523" s="154">
        <f>ROUND(I523*H523,2)</f>
        <v>0</v>
      </c>
      <c r="K523" s="150" t="s">
        <v>10</v>
      </c>
      <c r="L523" s="155"/>
      <c r="M523" s="156" t="s">
        <v>10</v>
      </c>
      <c r="N523" s="157" t="s">
        <v>27</v>
      </c>
      <c r="O523" s="116"/>
      <c r="P523" s="117">
        <f>O523*H523</f>
        <v>0</v>
      </c>
      <c r="Q523" s="117">
        <v>5.0000000000000001E-4</v>
      </c>
      <c r="R523" s="117">
        <f>Q523*H523</f>
        <v>0.20852600000000002</v>
      </c>
      <c r="S523" s="117">
        <v>0</v>
      </c>
      <c r="T523" s="118">
        <f>S523*H523</f>
        <v>0</v>
      </c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R523" s="119" t="s">
        <v>279</v>
      </c>
      <c r="AT523" s="119" t="s">
        <v>153</v>
      </c>
      <c r="AU523" s="119" t="s">
        <v>2</v>
      </c>
      <c r="AY523" s="2" t="s">
        <v>87</v>
      </c>
      <c r="BE523" s="120">
        <f>IF(N523="základní",J523,0)</f>
        <v>0</v>
      </c>
      <c r="BF523" s="120">
        <f>IF(N523="snížená",J523,0)</f>
        <v>0</v>
      </c>
      <c r="BG523" s="120">
        <f>IF(N523="zákl. přenesená",J523,0)</f>
        <v>0</v>
      </c>
      <c r="BH523" s="120">
        <f>IF(N523="sníž. přenesená",J523,0)</f>
        <v>0</v>
      </c>
      <c r="BI523" s="120">
        <f>IF(N523="nulová",J523,0)</f>
        <v>0</v>
      </c>
      <c r="BJ523" s="2" t="s">
        <v>85</v>
      </c>
      <c r="BK523" s="120">
        <f>ROUND(I523*H523,2)</f>
        <v>0</v>
      </c>
      <c r="BL523" s="2" t="s">
        <v>181</v>
      </c>
      <c r="BM523" s="119" t="s">
        <v>940</v>
      </c>
    </row>
    <row r="524" spans="1:65" s="121" customFormat="1" x14ac:dyDescent="0.2">
      <c r="B524" s="122"/>
      <c r="D524" s="123" t="s">
        <v>96</v>
      </c>
      <c r="E524" s="124" t="s">
        <v>10</v>
      </c>
      <c r="F524" s="125" t="s">
        <v>941</v>
      </c>
      <c r="H524" s="126">
        <v>417.05200000000002</v>
      </c>
      <c r="I524" s="127"/>
      <c r="L524" s="122"/>
      <c r="M524" s="128"/>
      <c r="N524" s="129"/>
      <c r="O524" s="129"/>
      <c r="P524" s="129"/>
      <c r="Q524" s="129"/>
      <c r="R524" s="129"/>
      <c r="S524" s="129"/>
      <c r="T524" s="130"/>
      <c r="AT524" s="124" t="s">
        <v>96</v>
      </c>
      <c r="AU524" s="124" t="s">
        <v>2</v>
      </c>
      <c r="AV524" s="121" t="s">
        <v>2</v>
      </c>
      <c r="AW524" s="121" t="s">
        <v>98</v>
      </c>
      <c r="AX524" s="121" t="s">
        <v>86</v>
      </c>
      <c r="AY524" s="124" t="s">
        <v>87</v>
      </c>
    </row>
    <row r="525" spans="1:65" s="131" customFormat="1" x14ac:dyDescent="0.2">
      <c r="B525" s="132"/>
      <c r="D525" s="123" t="s">
        <v>96</v>
      </c>
      <c r="E525" s="133" t="s">
        <v>10</v>
      </c>
      <c r="F525" s="134" t="s">
        <v>103</v>
      </c>
      <c r="H525" s="135">
        <v>417.05200000000002</v>
      </c>
      <c r="I525" s="136"/>
      <c r="L525" s="132"/>
      <c r="M525" s="137"/>
      <c r="N525" s="138"/>
      <c r="O525" s="138"/>
      <c r="P525" s="138"/>
      <c r="Q525" s="138"/>
      <c r="R525" s="138"/>
      <c r="S525" s="138"/>
      <c r="T525" s="139"/>
      <c r="AT525" s="133" t="s">
        <v>96</v>
      </c>
      <c r="AU525" s="133" t="s">
        <v>2</v>
      </c>
      <c r="AV525" s="131" t="s">
        <v>94</v>
      </c>
      <c r="AW525" s="131" t="s">
        <v>98</v>
      </c>
      <c r="AX525" s="131" t="s">
        <v>85</v>
      </c>
      <c r="AY525" s="133" t="s">
        <v>87</v>
      </c>
    </row>
    <row r="526" spans="1:65" s="14" customFormat="1" ht="32.450000000000003" customHeight="1" x14ac:dyDescent="0.2">
      <c r="A526" s="10"/>
      <c r="B526" s="106"/>
      <c r="C526" s="107" t="s">
        <v>942</v>
      </c>
      <c r="D526" s="107" t="s">
        <v>89</v>
      </c>
      <c r="E526" s="108" t="s">
        <v>943</v>
      </c>
      <c r="F526" s="109" t="s">
        <v>944</v>
      </c>
      <c r="G526" s="110" t="s">
        <v>149</v>
      </c>
      <c r="H526" s="111">
        <v>362.654</v>
      </c>
      <c r="I526" s="112"/>
      <c r="J526" s="113">
        <f>ROUND(I526*H526,2)</f>
        <v>0</v>
      </c>
      <c r="K526" s="109" t="s">
        <v>93</v>
      </c>
      <c r="L526" s="11"/>
      <c r="M526" s="114" t="s">
        <v>10</v>
      </c>
      <c r="N526" s="115" t="s">
        <v>27</v>
      </c>
      <c r="O526" s="116"/>
      <c r="P526" s="117">
        <f>O526*H526</f>
        <v>0</v>
      </c>
      <c r="Q526" s="117">
        <v>0</v>
      </c>
      <c r="R526" s="117">
        <f>Q526*H526</f>
        <v>0</v>
      </c>
      <c r="S526" s="117">
        <v>0</v>
      </c>
      <c r="T526" s="118">
        <f>S526*H526</f>
        <v>0</v>
      </c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R526" s="119" t="s">
        <v>181</v>
      </c>
      <c r="AT526" s="119" t="s">
        <v>89</v>
      </c>
      <c r="AU526" s="119" t="s">
        <v>2</v>
      </c>
      <c r="AY526" s="2" t="s">
        <v>87</v>
      </c>
      <c r="BE526" s="120">
        <f>IF(N526="základní",J526,0)</f>
        <v>0</v>
      </c>
      <c r="BF526" s="120">
        <f>IF(N526="snížená",J526,0)</f>
        <v>0</v>
      </c>
      <c r="BG526" s="120">
        <f>IF(N526="zákl. přenesená",J526,0)</f>
        <v>0</v>
      </c>
      <c r="BH526" s="120">
        <f>IF(N526="sníž. přenesená",J526,0)</f>
        <v>0</v>
      </c>
      <c r="BI526" s="120">
        <f>IF(N526="nulová",J526,0)</f>
        <v>0</v>
      </c>
      <c r="BJ526" s="2" t="s">
        <v>85</v>
      </c>
      <c r="BK526" s="120">
        <f>ROUND(I526*H526,2)</f>
        <v>0</v>
      </c>
      <c r="BL526" s="2" t="s">
        <v>181</v>
      </c>
      <c r="BM526" s="119" t="s">
        <v>945</v>
      </c>
    </row>
    <row r="527" spans="1:65" s="121" customFormat="1" ht="33.75" x14ac:dyDescent="0.2">
      <c r="B527" s="122"/>
      <c r="D527" s="123" t="s">
        <v>96</v>
      </c>
      <c r="E527" s="124" t="s">
        <v>10</v>
      </c>
      <c r="F527" s="125" t="s">
        <v>903</v>
      </c>
      <c r="H527" s="126">
        <v>319.75</v>
      </c>
      <c r="I527" s="127"/>
      <c r="L527" s="122"/>
      <c r="M527" s="128"/>
      <c r="N527" s="129"/>
      <c r="O527" s="129"/>
      <c r="P527" s="129"/>
      <c r="Q527" s="129"/>
      <c r="R527" s="129"/>
      <c r="S527" s="129"/>
      <c r="T527" s="130"/>
      <c r="AT527" s="124" t="s">
        <v>96</v>
      </c>
      <c r="AU527" s="124" t="s">
        <v>2</v>
      </c>
      <c r="AV527" s="121" t="s">
        <v>2</v>
      </c>
      <c r="AW527" s="121" t="s">
        <v>98</v>
      </c>
      <c r="AX527" s="121" t="s">
        <v>86</v>
      </c>
      <c r="AY527" s="124" t="s">
        <v>87</v>
      </c>
    </row>
    <row r="528" spans="1:65" s="121" customFormat="1" x14ac:dyDescent="0.2">
      <c r="B528" s="122"/>
      <c r="D528" s="123" t="s">
        <v>96</v>
      </c>
      <c r="E528" s="124" t="s">
        <v>10</v>
      </c>
      <c r="F528" s="125" t="s">
        <v>936</v>
      </c>
      <c r="H528" s="126">
        <v>40.984000000000002</v>
      </c>
      <c r="I528" s="127"/>
      <c r="L528" s="122"/>
      <c r="M528" s="128"/>
      <c r="N528" s="129"/>
      <c r="O528" s="129"/>
      <c r="P528" s="129"/>
      <c r="Q528" s="129"/>
      <c r="R528" s="129"/>
      <c r="S528" s="129"/>
      <c r="T528" s="130"/>
      <c r="AT528" s="124" t="s">
        <v>96</v>
      </c>
      <c r="AU528" s="124" t="s">
        <v>2</v>
      </c>
      <c r="AV528" s="121" t="s">
        <v>2</v>
      </c>
      <c r="AW528" s="121" t="s">
        <v>98</v>
      </c>
      <c r="AX528" s="121" t="s">
        <v>86</v>
      </c>
      <c r="AY528" s="124" t="s">
        <v>87</v>
      </c>
    </row>
    <row r="529" spans="1:65" s="121" customFormat="1" x14ac:dyDescent="0.2">
      <c r="B529" s="122"/>
      <c r="D529" s="123" t="s">
        <v>96</v>
      </c>
      <c r="E529" s="124" t="s">
        <v>10</v>
      </c>
      <c r="F529" s="125" t="s">
        <v>905</v>
      </c>
      <c r="H529" s="126">
        <v>1.92</v>
      </c>
      <c r="I529" s="127"/>
      <c r="L529" s="122"/>
      <c r="M529" s="128"/>
      <c r="N529" s="129"/>
      <c r="O529" s="129"/>
      <c r="P529" s="129"/>
      <c r="Q529" s="129"/>
      <c r="R529" s="129"/>
      <c r="S529" s="129"/>
      <c r="T529" s="130"/>
      <c r="AT529" s="124" t="s">
        <v>96</v>
      </c>
      <c r="AU529" s="124" t="s">
        <v>2</v>
      </c>
      <c r="AV529" s="121" t="s">
        <v>2</v>
      </c>
      <c r="AW529" s="121" t="s">
        <v>98</v>
      </c>
      <c r="AX529" s="121" t="s">
        <v>86</v>
      </c>
      <c r="AY529" s="124" t="s">
        <v>87</v>
      </c>
    </row>
    <row r="530" spans="1:65" s="131" customFormat="1" x14ac:dyDescent="0.2">
      <c r="B530" s="132"/>
      <c r="D530" s="123" t="s">
        <v>96</v>
      </c>
      <c r="E530" s="133" t="s">
        <v>10</v>
      </c>
      <c r="F530" s="134" t="s">
        <v>103</v>
      </c>
      <c r="H530" s="135">
        <v>362.654</v>
      </c>
      <c r="I530" s="136"/>
      <c r="L530" s="132"/>
      <c r="M530" s="137"/>
      <c r="N530" s="138"/>
      <c r="O530" s="138"/>
      <c r="P530" s="138"/>
      <c r="Q530" s="138"/>
      <c r="R530" s="138"/>
      <c r="S530" s="138"/>
      <c r="T530" s="139"/>
      <c r="AT530" s="133" t="s">
        <v>96</v>
      </c>
      <c r="AU530" s="133" t="s">
        <v>2</v>
      </c>
      <c r="AV530" s="131" t="s">
        <v>94</v>
      </c>
      <c r="AW530" s="131" t="s">
        <v>98</v>
      </c>
      <c r="AX530" s="131" t="s">
        <v>85</v>
      </c>
      <c r="AY530" s="133" t="s">
        <v>87</v>
      </c>
    </row>
    <row r="531" spans="1:65" s="14" customFormat="1" ht="21.6" customHeight="1" x14ac:dyDescent="0.2">
      <c r="A531" s="10"/>
      <c r="B531" s="106"/>
      <c r="C531" s="148" t="s">
        <v>946</v>
      </c>
      <c r="D531" s="148" t="s">
        <v>153</v>
      </c>
      <c r="E531" s="149" t="s">
        <v>947</v>
      </c>
      <c r="F531" s="150" t="s">
        <v>948</v>
      </c>
      <c r="G531" s="151" t="s">
        <v>149</v>
      </c>
      <c r="H531" s="152">
        <v>417.05200000000002</v>
      </c>
      <c r="I531" s="153"/>
      <c r="J531" s="154">
        <f>ROUND(I531*H531,2)</f>
        <v>0</v>
      </c>
      <c r="K531" s="150" t="s">
        <v>93</v>
      </c>
      <c r="L531" s="155"/>
      <c r="M531" s="156" t="s">
        <v>10</v>
      </c>
      <c r="N531" s="157" t="s">
        <v>27</v>
      </c>
      <c r="O531" s="116"/>
      <c r="P531" s="117">
        <f>O531*H531</f>
        <v>0</v>
      </c>
      <c r="Q531" s="117">
        <v>2.9999999999999997E-4</v>
      </c>
      <c r="R531" s="117">
        <f>Q531*H531</f>
        <v>0.12511559999999999</v>
      </c>
      <c r="S531" s="117">
        <v>0</v>
      </c>
      <c r="T531" s="118">
        <f>S531*H531</f>
        <v>0</v>
      </c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R531" s="119" t="s">
        <v>279</v>
      </c>
      <c r="AT531" s="119" t="s">
        <v>153</v>
      </c>
      <c r="AU531" s="119" t="s">
        <v>2</v>
      </c>
      <c r="AY531" s="2" t="s">
        <v>87</v>
      </c>
      <c r="BE531" s="120">
        <f>IF(N531="základní",J531,0)</f>
        <v>0</v>
      </c>
      <c r="BF531" s="120">
        <f>IF(N531="snížená",J531,0)</f>
        <v>0</v>
      </c>
      <c r="BG531" s="120">
        <f>IF(N531="zákl. přenesená",J531,0)</f>
        <v>0</v>
      </c>
      <c r="BH531" s="120">
        <f>IF(N531="sníž. přenesená",J531,0)</f>
        <v>0</v>
      </c>
      <c r="BI531" s="120">
        <f>IF(N531="nulová",J531,0)</f>
        <v>0</v>
      </c>
      <c r="BJ531" s="2" t="s">
        <v>85</v>
      </c>
      <c r="BK531" s="120">
        <f>ROUND(I531*H531,2)</f>
        <v>0</v>
      </c>
      <c r="BL531" s="2" t="s">
        <v>181</v>
      </c>
      <c r="BM531" s="119" t="s">
        <v>949</v>
      </c>
    </row>
    <row r="532" spans="1:65" s="121" customFormat="1" x14ac:dyDescent="0.2">
      <c r="B532" s="122"/>
      <c r="D532" s="123" t="s">
        <v>96</v>
      </c>
      <c r="E532" s="124" t="s">
        <v>10</v>
      </c>
      <c r="F532" s="125" t="s">
        <v>950</v>
      </c>
      <c r="H532" s="126">
        <v>417.05200000000002</v>
      </c>
      <c r="I532" s="127"/>
      <c r="L532" s="122"/>
      <c r="M532" s="128"/>
      <c r="N532" s="129"/>
      <c r="O532" s="129"/>
      <c r="P532" s="129"/>
      <c r="Q532" s="129"/>
      <c r="R532" s="129"/>
      <c r="S532" s="129"/>
      <c r="T532" s="130"/>
      <c r="AT532" s="124" t="s">
        <v>96</v>
      </c>
      <c r="AU532" s="124" t="s">
        <v>2</v>
      </c>
      <c r="AV532" s="121" t="s">
        <v>2</v>
      </c>
      <c r="AW532" s="121" t="s">
        <v>98</v>
      </c>
      <c r="AX532" s="121" t="s">
        <v>85</v>
      </c>
      <c r="AY532" s="124" t="s">
        <v>87</v>
      </c>
    </row>
    <row r="533" spans="1:65" s="14" customFormat="1" ht="32.450000000000003" customHeight="1" x14ac:dyDescent="0.2">
      <c r="A533" s="10"/>
      <c r="B533" s="106"/>
      <c r="C533" s="107" t="s">
        <v>951</v>
      </c>
      <c r="D533" s="107" t="s">
        <v>89</v>
      </c>
      <c r="E533" s="108" t="s">
        <v>952</v>
      </c>
      <c r="F533" s="109" t="s">
        <v>953</v>
      </c>
      <c r="G533" s="110" t="s">
        <v>149</v>
      </c>
      <c r="H533" s="111">
        <v>362.654</v>
      </c>
      <c r="I533" s="112"/>
      <c r="J533" s="113">
        <f>ROUND(I533*H533,2)</f>
        <v>0</v>
      </c>
      <c r="K533" s="109" t="s">
        <v>93</v>
      </c>
      <c r="L533" s="11"/>
      <c r="M533" s="114" t="s">
        <v>10</v>
      </c>
      <c r="N533" s="115" t="s">
        <v>27</v>
      </c>
      <c r="O533" s="116"/>
      <c r="P533" s="117">
        <f>O533*H533</f>
        <v>0</v>
      </c>
      <c r="Q533" s="117">
        <v>0</v>
      </c>
      <c r="R533" s="117">
        <f>Q533*H533</f>
        <v>0</v>
      </c>
      <c r="S533" s="117">
        <v>0</v>
      </c>
      <c r="T533" s="118">
        <f>S533*H533</f>
        <v>0</v>
      </c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R533" s="119" t="s">
        <v>181</v>
      </c>
      <c r="AT533" s="119" t="s">
        <v>89</v>
      </c>
      <c r="AU533" s="119" t="s">
        <v>2</v>
      </c>
      <c r="AY533" s="2" t="s">
        <v>87</v>
      </c>
      <c r="BE533" s="120">
        <f>IF(N533="základní",J533,0)</f>
        <v>0</v>
      </c>
      <c r="BF533" s="120">
        <f>IF(N533="snížená",J533,0)</f>
        <v>0</v>
      </c>
      <c r="BG533" s="120">
        <f>IF(N533="zákl. přenesená",J533,0)</f>
        <v>0</v>
      </c>
      <c r="BH533" s="120">
        <f>IF(N533="sníž. přenesená",J533,0)</f>
        <v>0</v>
      </c>
      <c r="BI533" s="120">
        <f>IF(N533="nulová",J533,0)</f>
        <v>0</v>
      </c>
      <c r="BJ533" s="2" t="s">
        <v>85</v>
      </c>
      <c r="BK533" s="120">
        <f>ROUND(I533*H533,2)</f>
        <v>0</v>
      </c>
      <c r="BL533" s="2" t="s">
        <v>181</v>
      </c>
      <c r="BM533" s="119" t="s">
        <v>954</v>
      </c>
    </row>
    <row r="534" spans="1:65" s="121" customFormat="1" ht="33.75" x14ac:dyDescent="0.2">
      <c r="B534" s="122"/>
      <c r="D534" s="123" t="s">
        <v>96</v>
      </c>
      <c r="E534" s="124" t="s">
        <v>10</v>
      </c>
      <c r="F534" s="125" t="s">
        <v>903</v>
      </c>
      <c r="H534" s="126">
        <v>319.75</v>
      </c>
      <c r="I534" s="127"/>
      <c r="L534" s="122"/>
      <c r="M534" s="128"/>
      <c r="N534" s="129"/>
      <c r="O534" s="129"/>
      <c r="P534" s="129"/>
      <c r="Q534" s="129"/>
      <c r="R534" s="129"/>
      <c r="S534" s="129"/>
      <c r="T534" s="130"/>
      <c r="AT534" s="124" t="s">
        <v>96</v>
      </c>
      <c r="AU534" s="124" t="s">
        <v>2</v>
      </c>
      <c r="AV534" s="121" t="s">
        <v>2</v>
      </c>
      <c r="AW534" s="121" t="s">
        <v>98</v>
      </c>
      <c r="AX534" s="121" t="s">
        <v>86</v>
      </c>
      <c r="AY534" s="124" t="s">
        <v>87</v>
      </c>
    </row>
    <row r="535" spans="1:65" s="121" customFormat="1" x14ac:dyDescent="0.2">
      <c r="B535" s="122"/>
      <c r="D535" s="123" t="s">
        <v>96</v>
      </c>
      <c r="E535" s="124" t="s">
        <v>10</v>
      </c>
      <c r="F535" s="125" t="s">
        <v>936</v>
      </c>
      <c r="H535" s="126">
        <v>40.984000000000002</v>
      </c>
      <c r="I535" s="127"/>
      <c r="L535" s="122"/>
      <c r="M535" s="128"/>
      <c r="N535" s="129"/>
      <c r="O535" s="129"/>
      <c r="P535" s="129"/>
      <c r="Q535" s="129"/>
      <c r="R535" s="129"/>
      <c r="S535" s="129"/>
      <c r="T535" s="130"/>
      <c r="AT535" s="124" t="s">
        <v>96</v>
      </c>
      <c r="AU535" s="124" t="s">
        <v>2</v>
      </c>
      <c r="AV535" s="121" t="s">
        <v>2</v>
      </c>
      <c r="AW535" s="121" t="s">
        <v>98</v>
      </c>
      <c r="AX535" s="121" t="s">
        <v>86</v>
      </c>
      <c r="AY535" s="124" t="s">
        <v>87</v>
      </c>
    </row>
    <row r="536" spans="1:65" s="121" customFormat="1" x14ac:dyDescent="0.2">
      <c r="B536" s="122"/>
      <c r="D536" s="123" t="s">
        <v>96</v>
      </c>
      <c r="E536" s="124" t="s">
        <v>10</v>
      </c>
      <c r="F536" s="125" t="s">
        <v>905</v>
      </c>
      <c r="H536" s="126">
        <v>1.92</v>
      </c>
      <c r="I536" s="127"/>
      <c r="L536" s="122"/>
      <c r="M536" s="128"/>
      <c r="N536" s="129"/>
      <c r="O536" s="129"/>
      <c r="P536" s="129"/>
      <c r="Q536" s="129"/>
      <c r="R536" s="129"/>
      <c r="S536" s="129"/>
      <c r="T536" s="130"/>
      <c r="AT536" s="124" t="s">
        <v>96</v>
      </c>
      <c r="AU536" s="124" t="s">
        <v>2</v>
      </c>
      <c r="AV536" s="121" t="s">
        <v>2</v>
      </c>
      <c r="AW536" s="121" t="s">
        <v>98</v>
      </c>
      <c r="AX536" s="121" t="s">
        <v>86</v>
      </c>
      <c r="AY536" s="124" t="s">
        <v>87</v>
      </c>
    </row>
    <row r="537" spans="1:65" s="131" customFormat="1" x14ac:dyDescent="0.2">
      <c r="B537" s="132"/>
      <c r="D537" s="123" t="s">
        <v>96</v>
      </c>
      <c r="E537" s="133" t="s">
        <v>10</v>
      </c>
      <c r="F537" s="134" t="s">
        <v>103</v>
      </c>
      <c r="H537" s="135">
        <v>362.654</v>
      </c>
      <c r="I537" s="136"/>
      <c r="L537" s="132"/>
      <c r="M537" s="137"/>
      <c r="N537" s="138"/>
      <c r="O537" s="138"/>
      <c r="P537" s="138"/>
      <c r="Q537" s="138"/>
      <c r="R537" s="138"/>
      <c r="S537" s="138"/>
      <c r="T537" s="139"/>
      <c r="AT537" s="133" t="s">
        <v>96</v>
      </c>
      <c r="AU537" s="133" t="s">
        <v>2</v>
      </c>
      <c r="AV537" s="131" t="s">
        <v>94</v>
      </c>
      <c r="AW537" s="131" t="s">
        <v>98</v>
      </c>
      <c r="AX537" s="131" t="s">
        <v>85</v>
      </c>
      <c r="AY537" s="133" t="s">
        <v>87</v>
      </c>
    </row>
    <row r="538" spans="1:65" s="14" customFormat="1" ht="21.6" customHeight="1" x14ac:dyDescent="0.2">
      <c r="A538" s="10"/>
      <c r="B538" s="106"/>
      <c r="C538" s="148" t="s">
        <v>955</v>
      </c>
      <c r="D538" s="148" t="s">
        <v>153</v>
      </c>
      <c r="E538" s="149" t="s">
        <v>947</v>
      </c>
      <c r="F538" s="150" t="s">
        <v>948</v>
      </c>
      <c r="G538" s="151" t="s">
        <v>149</v>
      </c>
      <c r="H538" s="152">
        <v>417.05200000000002</v>
      </c>
      <c r="I538" s="153"/>
      <c r="J538" s="154">
        <f>ROUND(I538*H538,2)</f>
        <v>0</v>
      </c>
      <c r="K538" s="150" t="s">
        <v>93</v>
      </c>
      <c r="L538" s="155"/>
      <c r="M538" s="156" t="s">
        <v>10</v>
      </c>
      <c r="N538" s="157" t="s">
        <v>27</v>
      </c>
      <c r="O538" s="116"/>
      <c r="P538" s="117">
        <f>O538*H538</f>
        <v>0</v>
      </c>
      <c r="Q538" s="117">
        <v>2.9999999999999997E-4</v>
      </c>
      <c r="R538" s="117">
        <f>Q538*H538</f>
        <v>0.12511559999999999</v>
      </c>
      <c r="S538" s="117">
        <v>0</v>
      </c>
      <c r="T538" s="118">
        <f>S538*H538</f>
        <v>0</v>
      </c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R538" s="119" t="s">
        <v>279</v>
      </c>
      <c r="AT538" s="119" t="s">
        <v>153</v>
      </c>
      <c r="AU538" s="119" t="s">
        <v>2</v>
      </c>
      <c r="AY538" s="2" t="s">
        <v>87</v>
      </c>
      <c r="BE538" s="120">
        <f>IF(N538="základní",J538,0)</f>
        <v>0</v>
      </c>
      <c r="BF538" s="120">
        <f>IF(N538="snížená",J538,0)</f>
        <v>0</v>
      </c>
      <c r="BG538" s="120">
        <f>IF(N538="zákl. přenesená",J538,0)</f>
        <v>0</v>
      </c>
      <c r="BH538" s="120">
        <f>IF(N538="sníž. přenesená",J538,0)</f>
        <v>0</v>
      </c>
      <c r="BI538" s="120">
        <f>IF(N538="nulová",J538,0)</f>
        <v>0</v>
      </c>
      <c r="BJ538" s="2" t="s">
        <v>85</v>
      </c>
      <c r="BK538" s="120">
        <f>ROUND(I538*H538,2)</f>
        <v>0</v>
      </c>
      <c r="BL538" s="2" t="s">
        <v>181</v>
      </c>
      <c r="BM538" s="119" t="s">
        <v>956</v>
      </c>
    </row>
    <row r="539" spans="1:65" s="121" customFormat="1" x14ac:dyDescent="0.2">
      <c r="B539" s="122"/>
      <c r="D539" s="123" t="s">
        <v>96</v>
      </c>
      <c r="E539" s="124" t="s">
        <v>10</v>
      </c>
      <c r="F539" s="125" t="s">
        <v>950</v>
      </c>
      <c r="H539" s="126">
        <v>417.05200000000002</v>
      </c>
      <c r="I539" s="127"/>
      <c r="L539" s="122"/>
      <c r="M539" s="128"/>
      <c r="N539" s="129"/>
      <c r="O539" s="129"/>
      <c r="P539" s="129"/>
      <c r="Q539" s="129"/>
      <c r="R539" s="129"/>
      <c r="S539" s="129"/>
      <c r="T539" s="130"/>
      <c r="AT539" s="124" t="s">
        <v>96</v>
      </c>
      <c r="AU539" s="124" t="s">
        <v>2</v>
      </c>
      <c r="AV539" s="121" t="s">
        <v>2</v>
      </c>
      <c r="AW539" s="121" t="s">
        <v>98</v>
      </c>
      <c r="AX539" s="121" t="s">
        <v>85</v>
      </c>
      <c r="AY539" s="124" t="s">
        <v>87</v>
      </c>
    </row>
    <row r="540" spans="1:65" s="14" customFormat="1" ht="14.45" customHeight="1" x14ac:dyDescent="0.2">
      <c r="A540" s="10"/>
      <c r="B540" s="106"/>
      <c r="C540" s="107" t="s">
        <v>957</v>
      </c>
      <c r="D540" s="107" t="s">
        <v>89</v>
      </c>
      <c r="E540" s="108" t="s">
        <v>958</v>
      </c>
      <c r="F540" s="109" t="s">
        <v>959</v>
      </c>
      <c r="G540" s="110" t="s">
        <v>149</v>
      </c>
      <c r="H540" s="111">
        <v>244.06899999999999</v>
      </c>
      <c r="I540" s="112"/>
      <c r="J540" s="113">
        <f>ROUND(I540*H540,2)</f>
        <v>0</v>
      </c>
      <c r="K540" s="109" t="s">
        <v>10</v>
      </c>
      <c r="L540" s="11"/>
      <c r="M540" s="114" t="s">
        <v>10</v>
      </c>
      <c r="N540" s="115" t="s">
        <v>27</v>
      </c>
      <c r="O540" s="116"/>
      <c r="P540" s="117">
        <f>O540*H540</f>
        <v>0</v>
      </c>
      <c r="Q540" s="117">
        <v>0</v>
      </c>
      <c r="R540" s="117">
        <f>Q540*H540</f>
        <v>0</v>
      </c>
      <c r="S540" s="117">
        <v>0</v>
      </c>
      <c r="T540" s="118">
        <f>S540*H540</f>
        <v>0</v>
      </c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R540" s="119" t="s">
        <v>181</v>
      </c>
      <c r="AT540" s="119" t="s">
        <v>89</v>
      </c>
      <c r="AU540" s="119" t="s">
        <v>2</v>
      </c>
      <c r="AY540" s="2" t="s">
        <v>87</v>
      </c>
      <c r="BE540" s="120">
        <f>IF(N540="základní",J540,0)</f>
        <v>0</v>
      </c>
      <c r="BF540" s="120">
        <f>IF(N540="snížená",J540,0)</f>
        <v>0</v>
      </c>
      <c r="BG540" s="120">
        <f>IF(N540="zákl. přenesená",J540,0)</f>
        <v>0</v>
      </c>
      <c r="BH540" s="120">
        <f>IF(N540="sníž. přenesená",J540,0)</f>
        <v>0</v>
      </c>
      <c r="BI540" s="120">
        <f>IF(N540="nulová",J540,0)</f>
        <v>0</v>
      </c>
      <c r="BJ540" s="2" t="s">
        <v>85</v>
      </c>
      <c r="BK540" s="120">
        <f>ROUND(I540*H540,2)</f>
        <v>0</v>
      </c>
      <c r="BL540" s="2" t="s">
        <v>181</v>
      </c>
      <c r="BM540" s="119" t="s">
        <v>960</v>
      </c>
    </row>
    <row r="541" spans="1:65" s="121" customFormat="1" ht="33.75" x14ac:dyDescent="0.2">
      <c r="B541" s="122"/>
      <c r="D541" s="123" t="s">
        <v>96</v>
      </c>
      <c r="E541" s="124" t="s">
        <v>10</v>
      </c>
      <c r="F541" s="125" t="s">
        <v>961</v>
      </c>
      <c r="H541" s="126">
        <v>244.06899999999999</v>
      </c>
      <c r="I541" s="127"/>
      <c r="L541" s="122"/>
      <c r="M541" s="128"/>
      <c r="N541" s="129"/>
      <c r="O541" s="129"/>
      <c r="P541" s="129"/>
      <c r="Q541" s="129"/>
      <c r="R541" s="129"/>
      <c r="S541" s="129"/>
      <c r="T541" s="130"/>
      <c r="AT541" s="124" t="s">
        <v>96</v>
      </c>
      <c r="AU541" s="124" t="s">
        <v>2</v>
      </c>
      <c r="AV541" s="121" t="s">
        <v>2</v>
      </c>
      <c r="AW541" s="121" t="s">
        <v>98</v>
      </c>
      <c r="AX541" s="121" t="s">
        <v>86</v>
      </c>
      <c r="AY541" s="124" t="s">
        <v>87</v>
      </c>
    </row>
    <row r="542" spans="1:65" s="131" customFormat="1" x14ac:dyDescent="0.2">
      <c r="B542" s="132"/>
      <c r="D542" s="123" t="s">
        <v>96</v>
      </c>
      <c r="E542" s="133" t="s">
        <v>10</v>
      </c>
      <c r="F542" s="134" t="s">
        <v>103</v>
      </c>
      <c r="H542" s="135">
        <v>244.06899999999999</v>
      </c>
      <c r="I542" s="136"/>
      <c r="L542" s="132"/>
      <c r="M542" s="137"/>
      <c r="N542" s="138"/>
      <c r="O542" s="138"/>
      <c r="P542" s="138"/>
      <c r="Q542" s="138"/>
      <c r="R542" s="138"/>
      <c r="S542" s="138"/>
      <c r="T542" s="139"/>
      <c r="AT542" s="133" t="s">
        <v>96</v>
      </c>
      <c r="AU542" s="133" t="s">
        <v>2</v>
      </c>
      <c r="AV542" s="131" t="s">
        <v>94</v>
      </c>
      <c r="AW542" s="131" t="s">
        <v>98</v>
      </c>
      <c r="AX542" s="131" t="s">
        <v>85</v>
      </c>
      <c r="AY542" s="133" t="s">
        <v>87</v>
      </c>
    </row>
    <row r="543" spans="1:65" s="14" customFormat="1" ht="54" customHeight="1" x14ac:dyDescent="0.2">
      <c r="A543" s="10"/>
      <c r="B543" s="106"/>
      <c r="C543" s="107" t="s">
        <v>962</v>
      </c>
      <c r="D543" s="107" t="s">
        <v>89</v>
      </c>
      <c r="E543" s="108" t="s">
        <v>963</v>
      </c>
      <c r="F543" s="109" t="s">
        <v>964</v>
      </c>
      <c r="G543" s="110" t="s">
        <v>149</v>
      </c>
      <c r="H543" s="111">
        <v>319.75</v>
      </c>
      <c r="I543" s="112"/>
      <c r="J543" s="113">
        <f>ROUND(I543*H543,2)</f>
        <v>0</v>
      </c>
      <c r="K543" s="109" t="s">
        <v>93</v>
      </c>
      <c r="L543" s="11"/>
      <c r="M543" s="114" t="s">
        <v>10</v>
      </c>
      <c r="N543" s="115" t="s">
        <v>27</v>
      </c>
      <c r="O543" s="116"/>
      <c r="P543" s="117">
        <f>O543*H543</f>
        <v>0</v>
      </c>
      <c r="Q543" s="117">
        <v>0</v>
      </c>
      <c r="R543" s="117">
        <f>Q543*H543</f>
        <v>0</v>
      </c>
      <c r="S543" s="117">
        <v>0</v>
      </c>
      <c r="T543" s="118">
        <f>S543*H543</f>
        <v>0</v>
      </c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R543" s="119" t="s">
        <v>181</v>
      </c>
      <c r="AT543" s="119" t="s">
        <v>89</v>
      </c>
      <c r="AU543" s="119" t="s">
        <v>2</v>
      </c>
      <c r="AY543" s="2" t="s">
        <v>87</v>
      </c>
      <c r="BE543" s="120">
        <f>IF(N543="základní",J543,0)</f>
        <v>0</v>
      </c>
      <c r="BF543" s="120">
        <f>IF(N543="snížená",J543,0)</f>
        <v>0</v>
      </c>
      <c r="BG543" s="120">
        <f>IF(N543="zákl. přenesená",J543,0)</f>
        <v>0</v>
      </c>
      <c r="BH543" s="120">
        <f>IF(N543="sníž. přenesená",J543,0)</f>
        <v>0</v>
      </c>
      <c r="BI543" s="120">
        <f>IF(N543="nulová",J543,0)</f>
        <v>0</v>
      </c>
      <c r="BJ543" s="2" t="s">
        <v>85</v>
      </c>
      <c r="BK543" s="120">
        <f>ROUND(I543*H543,2)</f>
        <v>0</v>
      </c>
      <c r="BL543" s="2" t="s">
        <v>181</v>
      </c>
      <c r="BM543" s="119" t="s">
        <v>965</v>
      </c>
    </row>
    <row r="544" spans="1:65" s="121" customFormat="1" ht="33.75" x14ac:dyDescent="0.2">
      <c r="B544" s="122"/>
      <c r="D544" s="123" t="s">
        <v>96</v>
      </c>
      <c r="E544" s="124" t="s">
        <v>10</v>
      </c>
      <c r="F544" s="125" t="s">
        <v>903</v>
      </c>
      <c r="H544" s="126">
        <v>319.75</v>
      </c>
      <c r="I544" s="127"/>
      <c r="L544" s="122"/>
      <c r="M544" s="128"/>
      <c r="N544" s="129"/>
      <c r="O544" s="129"/>
      <c r="P544" s="129"/>
      <c r="Q544" s="129"/>
      <c r="R544" s="129"/>
      <c r="S544" s="129"/>
      <c r="T544" s="130"/>
      <c r="AT544" s="124" t="s">
        <v>96</v>
      </c>
      <c r="AU544" s="124" t="s">
        <v>2</v>
      </c>
      <c r="AV544" s="121" t="s">
        <v>2</v>
      </c>
      <c r="AW544" s="121" t="s">
        <v>98</v>
      </c>
      <c r="AX544" s="121" t="s">
        <v>86</v>
      </c>
      <c r="AY544" s="124" t="s">
        <v>87</v>
      </c>
    </row>
    <row r="545" spans="1:65" s="131" customFormat="1" x14ac:dyDescent="0.2">
      <c r="B545" s="132"/>
      <c r="D545" s="123" t="s">
        <v>96</v>
      </c>
      <c r="E545" s="133" t="s">
        <v>10</v>
      </c>
      <c r="F545" s="134" t="s">
        <v>103</v>
      </c>
      <c r="H545" s="135">
        <v>319.75</v>
      </c>
      <c r="I545" s="136"/>
      <c r="L545" s="132"/>
      <c r="M545" s="137"/>
      <c r="N545" s="138"/>
      <c r="O545" s="138"/>
      <c r="P545" s="138"/>
      <c r="Q545" s="138"/>
      <c r="R545" s="138"/>
      <c r="S545" s="138"/>
      <c r="T545" s="139"/>
      <c r="AT545" s="133" t="s">
        <v>96</v>
      </c>
      <c r="AU545" s="133" t="s">
        <v>2</v>
      </c>
      <c r="AV545" s="131" t="s">
        <v>94</v>
      </c>
      <c r="AW545" s="131" t="s">
        <v>98</v>
      </c>
      <c r="AX545" s="131" t="s">
        <v>85</v>
      </c>
      <c r="AY545" s="133" t="s">
        <v>87</v>
      </c>
    </row>
    <row r="546" spans="1:65" s="14" customFormat="1" ht="21.6" customHeight="1" x14ac:dyDescent="0.2">
      <c r="A546" s="10"/>
      <c r="B546" s="106"/>
      <c r="C546" s="148" t="s">
        <v>966</v>
      </c>
      <c r="D546" s="148" t="s">
        <v>153</v>
      </c>
      <c r="E546" s="149" t="s">
        <v>967</v>
      </c>
      <c r="F546" s="150" t="s">
        <v>968</v>
      </c>
      <c r="G546" s="151" t="s">
        <v>149</v>
      </c>
      <c r="H546" s="152">
        <v>367.71300000000002</v>
      </c>
      <c r="I546" s="153"/>
      <c r="J546" s="154">
        <f>ROUND(I546*H546,2)</f>
        <v>0</v>
      </c>
      <c r="K546" s="150" t="s">
        <v>93</v>
      </c>
      <c r="L546" s="155"/>
      <c r="M546" s="156" t="s">
        <v>10</v>
      </c>
      <c r="N546" s="157" t="s">
        <v>27</v>
      </c>
      <c r="O546" s="116"/>
      <c r="P546" s="117">
        <f>O546*H546</f>
        <v>0</v>
      </c>
      <c r="Q546" s="117">
        <v>2.0000000000000001E-4</v>
      </c>
      <c r="R546" s="117">
        <f>Q546*H546</f>
        <v>7.3542600000000014E-2</v>
      </c>
      <c r="S546" s="117">
        <v>0</v>
      </c>
      <c r="T546" s="118">
        <f>S546*H546</f>
        <v>0</v>
      </c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R546" s="119" t="s">
        <v>279</v>
      </c>
      <c r="AT546" s="119" t="s">
        <v>153</v>
      </c>
      <c r="AU546" s="119" t="s">
        <v>2</v>
      </c>
      <c r="AY546" s="2" t="s">
        <v>87</v>
      </c>
      <c r="BE546" s="120">
        <f>IF(N546="základní",J546,0)</f>
        <v>0</v>
      </c>
      <c r="BF546" s="120">
        <f>IF(N546="snížená",J546,0)</f>
        <v>0</v>
      </c>
      <c r="BG546" s="120">
        <f>IF(N546="zákl. přenesená",J546,0)</f>
        <v>0</v>
      </c>
      <c r="BH546" s="120">
        <f>IF(N546="sníž. přenesená",J546,0)</f>
        <v>0</v>
      </c>
      <c r="BI546" s="120">
        <f>IF(N546="nulová",J546,0)</f>
        <v>0</v>
      </c>
      <c r="BJ546" s="2" t="s">
        <v>85</v>
      </c>
      <c r="BK546" s="120">
        <f>ROUND(I546*H546,2)</f>
        <v>0</v>
      </c>
      <c r="BL546" s="2" t="s">
        <v>181</v>
      </c>
      <c r="BM546" s="119" t="s">
        <v>969</v>
      </c>
    </row>
    <row r="547" spans="1:65" s="121" customFormat="1" x14ac:dyDescent="0.2">
      <c r="B547" s="122"/>
      <c r="D547" s="123" t="s">
        <v>96</v>
      </c>
      <c r="E547" s="124" t="s">
        <v>10</v>
      </c>
      <c r="F547" s="125" t="s">
        <v>970</v>
      </c>
      <c r="H547" s="126">
        <v>367.71300000000002</v>
      </c>
      <c r="I547" s="127"/>
      <c r="L547" s="122"/>
      <c r="M547" s="128"/>
      <c r="N547" s="129"/>
      <c r="O547" s="129"/>
      <c r="P547" s="129"/>
      <c r="Q547" s="129"/>
      <c r="R547" s="129"/>
      <c r="S547" s="129"/>
      <c r="T547" s="130"/>
      <c r="AT547" s="124" t="s">
        <v>96</v>
      </c>
      <c r="AU547" s="124" t="s">
        <v>2</v>
      </c>
      <c r="AV547" s="121" t="s">
        <v>2</v>
      </c>
      <c r="AW547" s="121" t="s">
        <v>98</v>
      </c>
      <c r="AX547" s="121" t="s">
        <v>85</v>
      </c>
      <c r="AY547" s="124" t="s">
        <v>87</v>
      </c>
    </row>
    <row r="548" spans="1:65" s="14" customFormat="1" ht="32.450000000000003" customHeight="1" x14ac:dyDescent="0.2">
      <c r="A548" s="10"/>
      <c r="B548" s="106"/>
      <c r="C548" s="107" t="s">
        <v>971</v>
      </c>
      <c r="D548" s="107" t="s">
        <v>89</v>
      </c>
      <c r="E548" s="108" t="s">
        <v>972</v>
      </c>
      <c r="F548" s="109" t="s">
        <v>973</v>
      </c>
      <c r="G548" s="110" t="s">
        <v>149</v>
      </c>
      <c r="H548" s="111">
        <v>244.06899999999999</v>
      </c>
      <c r="I548" s="112"/>
      <c r="J548" s="113">
        <f>ROUND(I548*H548,2)</f>
        <v>0</v>
      </c>
      <c r="K548" s="109" t="s">
        <v>93</v>
      </c>
      <c r="L548" s="11"/>
      <c r="M548" s="114" t="s">
        <v>10</v>
      </c>
      <c r="N548" s="115" t="s">
        <v>27</v>
      </c>
      <c r="O548" s="116"/>
      <c r="P548" s="117">
        <f>O548*H548</f>
        <v>0</v>
      </c>
      <c r="Q548" s="117">
        <v>0</v>
      </c>
      <c r="R548" s="117">
        <f>Q548*H548</f>
        <v>0</v>
      </c>
      <c r="S548" s="117">
        <v>0</v>
      </c>
      <c r="T548" s="118">
        <f>S548*H548</f>
        <v>0</v>
      </c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R548" s="119" t="s">
        <v>181</v>
      </c>
      <c r="AT548" s="119" t="s">
        <v>89</v>
      </c>
      <c r="AU548" s="119" t="s">
        <v>2</v>
      </c>
      <c r="AY548" s="2" t="s">
        <v>87</v>
      </c>
      <c r="BE548" s="120">
        <f>IF(N548="základní",J548,0)</f>
        <v>0</v>
      </c>
      <c r="BF548" s="120">
        <f>IF(N548="snížená",J548,0)</f>
        <v>0</v>
      </c>
      <c r="BG548" s="120">
        <f>IF(N548="zákl. přenesená",J548,0)</f>
        <v>0</v>
      </c>
      <c r="BH548" s="120">
        <f>IF(N548="sníž. přenesená",J548,0)</f>
        <v>0</v>
      </c>
      <c r="BI548" s="120">
        <f>IF(N548="nulová",J548,0)</f>
        <v>0</v>
      </c>
      <c r="BJ548" s="2" t="s">
        <v>85</v>
      </c>
      <c r="BK548" s="120">
        <f>ROUND(I548*H548,2)</f>
        <v>0</v>
      </c>
      <c r="BL548" s="2" t="s">
        <v>181</v>
      </c>
      <c r="BM548" s="119" t="s">
        <v>974</v>
      </c>
    </row>
    <row r="549" spans="1:65" s="121" customFormat="1" ht="33.75" x14ac:dyDescent="0.2">
      <c r="B549" s="122"/>
      <c r="D549" s="123" t="s">
        <v>96</v>
      </c>
      <c r="E549" s="124" t="s">
        <v>10</v>
      </c>
      <c r="F549" s="125" t="s">
        <v>961</v>
      </c>
      <c r="H549" s="126">
        <v>244.06899999999999</v>
      </c>
      <c r="I549" s="127"/>
      <c r="L549" s="122"/>
      <c r="M549" s="128"/>
      <c r="N549" s="129"/>
      <c r="O549" s="129"/>
      <c r="P549" s="129"/>
      <c r="Q549" s="129"/>
      <c r="R549" s="129"/>
      <c r="S549" s="129"/>
      <c r="T549" s="130"/>
      <c r="AT549" s="124" t="s">
        <v>96</v>
      </c>
      <c r="AU549" s="124" t="s">
        <v>2</v>
      </c>
      <c r="AV549" s="121" t="s">
        <v>2</v>
      </c>
      <c r="AW549" s="121" t="s">
        <v>98</v>
      </c>
      <c r="AX549" s="121" t="s">
        <v>86</v>
      </c>
      <c r="AY549" s="124" t="s">
        <v>87</v>
      </c>
    </row>
    <row r="550" spans="1:65" s="131" customFormat="1" x14ac:dyDescent="0.2">
      <c r="B550" s="132"/>
      <c r="D550" s="123" t="s">
        <v>96</v>
      </c>
      <c r="E550" s="133" t="s">
        <v>10</v>
      </c>
      <c r="F550" s="134" t="s">
        <v>103</v>
      </c>
      <c r="H550" s="135">
        <v>244.06899999999999</v>
      </c>
      <c r="I550" s="136"/>
      <c r="L550" s="132"/>
      <c r="M550" s="137"/>
      <c r="N550" s="138"/>
      <c r="O550" s="138"/>
      <c r="P550" s="138"/>
      <c r="Q550" s="138"/>
      <c r="R550" s="138"/>
      <c r="S550" s="138"/>
      <c r="T550" s="139"/>
      <c r="AT550" s="133" t="s">
        <v>96</v>
      </c>
      <c r="AU550" s="133" t="s">
        <v>2</v>
      </c>
      <c r="AV550" s="131" t="s">
        <v>94</v>
      </c>
      <c r="AW550" s="131" t="s">
        <v>98</v>
      </c>
      <c r="AX550" s="131" t="s">
        <v>85</v>
      </c>
      <c r="AY550" s="133" t="s">
        <v>87</v>
      </c>
    </row>
    <row r="551" spans="1:65" s="14" customFormat="1" ht="21.6" customHeight="1" x14ac:dyDescent="0.2">
      <c r="A551" s="10"/>
      <c r="B551" s="106"/>
      <c r="C551" s="148" t="s">
        <v>975</v>
      </c>
      <c r="D551" s="148" t="s">
        <v>153</v>
      </c>
      <c r="E551" s="149" t="s">
        <v>976</v>
      </c>
      <c r="F551" s="150" t="s">
        <v>977</v>
      </c>
      <c r="G551" s="151" t="s">
        <v>92</v>
      </c>
      <c r="H551" s="152">
        <v>19.526</v>
      </c>
      <c r="I551" s="153"/>
      <c r="J551" s="154">
        <f>ROUND(I551*H551,2)</f>
        <v>0</v>
      </c>
      <c r="K551" s="150" t="s">
        <v>93</v>
      </c>
      <c r="L551" s="155"/>
      <c r="M551" s="156" t="s">
        <v>10</v>
      </c>
      <c r="N551" s="157" t="s">
        <v>27</v>
      </c>
      <c r="O551" s="116"/>
      <c r="P551" s="117">
        <f>O551*H551</f>
        <v>0</v>
      </c>
      <c r="Q551" s="117">
        <v>0.75</v>
      </c>
      <c r="R551" s="117">
        <f>Q551*H551</f>
        <v>14.644500000000001</v>
      </c>
      <c r="S551" s="117">
        <v>0</v>
      </c>
      <c r="T551" s="118">
        <f>S551*H551</f>
        <v>0</v>
      </c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R551" s="119" t="s">
        <v>279</v>
      </c>
      <c r="AT551" s="119" t="s">
        <v>153</v>
      </c>
      <c r="AU551" s="119" t="s">
        <v>2</v>
      </c>
      <c r="AY551" s="2" t="s">
        <v>87</v>
      </c>
      <c r="BE551" s="120">
        <f>IF(N551="základní",J551,0)</f>
        <v>0</v>
      </c>
      <c r="BF551" s="120">
        <f>IF(N551="snížená",J551,0)</f>
        <v>0</v>
      </c>
      <c r="BG551" s="120">
        <f>IF(N551="zákl. přenesená",J551,0)</f>
        <v>0</v>
      </c>
      <c r="BH551" s="120">
        <f>IF(N551="sníž. přenesená",J551,0)</f>
        <v>0</v>
      </c>
      <c r="BI551" s="120">
        <f>IF(N551="nulová",J551,0)</f>
        <v>0</v>
      </c>
      <c r="BJ551" s="2" t="s">
        <v>85</v>
      </c>
      <c r="BK551" s="120">
        <f>ROUND(I551*H551,2)</f>
        <v>0</v>
      </c>
      <c r="BL551" s="2" t="s">
        <v>181</v>
      </c>
      <c r="BM551" s="119" t="s">
        <v>978</v>
      </c>
    </row>
    <row r="552" spans="1:65" s="121" customFormat="1" x14ac:dyDescent="0.2">
      <c r="B552" s="122"/>
      <c r="D552" s="123" t="s">
        <v>96</v>
      </c>
      <c r="E552" s="124" t="s">
        <v>10</v>
      </c>
      <c r="F552" s="125" t="s">
        <v>979</v>
      </c>
      <c r="H552" s="126">
        <v>19.526</v>
      </c>
      <c r="I552" s="127"/>
      <c r="L552" s="122"/>
      <c r="M552" s="128"/>
      <c r="N552" s="129"/>
      <c r="O552" s="129"/>
      <c r="P552" s="129"/>
      <c r="Q552" s="129"/>
      <c r="R552" s="129"/>
      <c r="S552" s="129"/>
      <c r="T552" s="130"/>
      <c r="AT552" s="124" t="s">
        <v>96</v>
      </c>
      <c r="AU552" s="124" t="s">
        <v>2</v>
      </c>
      <c r="AV552" s="121" t="s">
        <v>2</v>
      </c>
      <c r="AW552" s="121" t="s">
        <v>98</v>
      </c>
      <c r="AX552" s="121" t="s">
        <v>85</v>
      </c>
      <c r="AY552" s="124" t="s">
        <v>87</v>
      </c>
    </row>
    <row r="553" spans="1:65" s="14" customFormat="1" ht="54" customHeight="1" x14ac:dyDescent="0.2">
      <c r="A553" s="10"/>
      <c r="B553" s="106"/>
      <c r="C553" s="107" t="s">
        <v>980</v>
      </c>
      <c r="D553" s="107" t="s">
        <v>89</v>
      </c>
      <c r="E553" s="108" t="s">
        <v>981</v>
      </c>
      <c r="F553" s="109" t="s">
        <v>982</v>
      </c>
      <c r="G553" s="110" t="s">
        <v>92</v>
      </c>
      <c r="H553" s="111">
        <v>6.0540000000000003</v>
      </c>
      <c r="I553" s="112"/>
      <c r="J553" s="113">
        <f>ROUND(I553*H553,2)</f>
        <v>0</v>
      </c>
      <c r="K553" s="109" t="s">
        <v>93</v>
      </c>
      <c r="L553" s="11"/>
      <c r="M553" s="114" t="s">
        <v>10</v>
      </c>
      <c r="N553" s="115" t="s">
        <v>27</v>
      </c>
      <c r="O553" s="116"/>
      <c r="P553" s="117">
        <f>O553*H553</f>
        <v>0</v>
      </c>
      <c r="Q553" s="117">
        <v>0</v>
      </c>
      <c r="R553" s="117">
        <f>Q553*H553</f>
        <v>0</v>
      </c>
      <c r="S553" s="117">
        <v>0</v>
      </c>
      <c r="T553" s="118">
        <f>S553*H553</f>
        <v>0</v>
      </c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R553" s="119" t="s">
        <v>181</v>
      </c>
      <c r="AT553" s="119" t="s">
        <v>89</v>
      </c>
      <c r="AU553" s="119" t="s">
        <v>2</v>
      </c>
      <c r="AY553" s="2" t="s">
        <v>87</v>
      </c>
      <c r="BE553" s="120">
        <f>IF(N553="základní",J553,0)</f>
        <v>0</v>
      </c>
      <c r="BF553" s="120">
        <f>IF(N553="snížená",J553,0)</f>
        <v>0</v>
      </c>
      <c r="BG553" s="120">
        <f>IF(N553="zákl. přenesená",J553,0)</f>
        <v>0</v>
      </c>
      <c r="BH553" s="120">
        <f>IF(N553="sníž. přenesená",J553,0)</f>
        <v>0</v>
      </c>
      <c r="BI553" s="120">
        <f>IF(N553="nulová",J553,0)</f>
        <v>0</v>
      </c>
      <c r="BJ553" s="2" t="s">
        <v>85</v>
      </c>
      <c r="BK553" s="120">
        <f>ROUND(I553*H553,2)</f>
        <v>0</v>
      </c>
      <c r="BL553" s="2" t="s">
        <v>181</v>
      </c>
      <c r="BM553" s="119" t="s">
        <v>983</v>
      </c>
    </row>
    <row r="554" spans="1:65" s="121" customFormat="1" ht="22.5" x14ac:dyDescent="0.2">
      <c r="B554" s="122"/>
      <c r="D554" s="123" t="s">
        <v>96</v>
      </c>
      <c r="E554" s="124" t="s">
        <v>10</v>
      </c>
      <c r="F554" s="125" t="s">
        <v>984</v>
      </c>
      <c r="H554" s="126">
        <v>6.0540000000000003</v>
      </c>
      <c r="I554" s="127"/>
      <c r="L554" s="122"/>
      <c r="M554" s="128"/>
      <c r="N554" s="129"/>
      <c r="O554" s="129"/>
      <c r="P554" s="129"/>
      <c r="Q554" s="129"/>
      <c r="R554" s="129"/>
      <c r="S554" s="129"/>
      <c r="T554" s="130"/>
      <c r="AT554" s="124" t="s">
        <v>96</v>
      </c>
      <c r="AU554" s="124" t="s">
        <v>2</v>
      </c>
      <c r="AV554" s="121" t="s">
        <v>2</v>
      </c>
      <c r="AW554" s="121" t="s">
        <v>98</v>
      </c>
      <c r="AX554" s="121" t="s">
        <v>86</v>
      </c>
      <c r="AY554" s="124" t="s">
        <v>87</v>
      </c>
    </row>
    <row r="555" spans="1:65" s="131" customFormat="1" x14ac:dyDescent="0.2">
      <c r="B555" s="132"/>
      <c r="D555" s="123" t="s">
        <v>96</v>
      </c>
      <c r="E555" s="133" t="s">
        <v>10</v>
      </c>
      <c r="F555" s="134" t="s">
        <v>103</v>
      </c>
      <c r="H555" s="135">
        <v>6.0540000000000003</v>
      </c>
      <c r="I555" s="136"/>
      <c r="L555" s="132"/>
      <c r="M555" s="137"/>
      <c r="N555" s="138"/>
      <c r="O555" s="138"/>
      <c r="P555" s="138"/>
      <c r="Q555" s="138"/>
      <c r="R555" s="138"/>
      <c r="S555" s="138"/>
      <c r="T555" s="139"/>
      <c r="AT555" s="133" t="s">
        <v>96</v>
      </c>
      <c r="AU555" s="133" t="s">
        <v>2</v>
      </c>
      <c r="AV555" s="131" t="s">
        <v>94</v>
      </c>
      <c r="AW555" s="131" t="s">
        <v>98</v>
      </c>
      <c r="AX555" s="131" t="s">
        <v>85</v>
      </c>
      <c r="AY555" s="133" t="s">
        <v>87</v>
      </c>
    </row>
    <row r="556" spans="1:65" s="14" customFormat="1" ht="14.45" customHeight="1" x14ac:dyDescent="0.2">
      <c r="A556" s="10"/>
      <c r="B556" s="106"/>
      <c r="C556" s="148" t="s">
        <v>985</v>
      </c>
      <c r="D556" s="148" t="s">
        <v>153</v>
      </c>
      <c r="E556" s="149" t="s">
        <v>986</v>
      </c>
      <c r="F556" s="150" t="s">
        <v>987</v>
      </c>
      <c r="G556" s="151" t="s">
        <v>199</v>
      </c>
      <c r="H556" s="152">
        <v>12.108000000000001</v>
      </c>
      <c r="I556" s="153"/>
      <c r="J556" s="154">
        <f>ROUND(I556*H556,2)</f>
        <v>0</v>
      </c>
      <c r="K556" s="150" t="s">
        <v>93</v>
      </c>
      <c r="L556" s="155"/>
      <c r="M556" s="156" t="s">
        <v>10</v>
      </c>
      <c r="N556" s="157" t="s">
        <v>27</v>
      </c>
      <c r="O556" s="116"/>
      <c r="P556" s="117">
        <f>O556*H556</f>
        <v>0</v>
      </c>
      <c r="Q556" s="117">
        <v>1</v>
      </c>
      <c r="R556" s="117">
        <f>Q556*H556</f>
        <v>12.108000000000001</v>
      </c>
      <c r="S556" s="117">
        <v>0</v>
      </c>
      <c r="T556" s="118">
        <f>S556*H556</f>
        <v>0</v>
      </c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R556" s="119" t="s">
        <v>279</v>
      </c>
      <c r="AT556" s="119" t="s">
        <v>153</v>
      </c>
      <c r="AU556" s="119" t="s">
        <v>2</v>
      </c>
      <c r="AY556" s="2" t="s">
        <v>87</v>
      </c>
      <c r="BE556" s="120">
        <f>IF(N556="základní",J556,0)</f>
        <v>0</v>
      </c>
      <c r="BF556" s="120">
        <f>IF(N556="snížená",J556,0)</f>
        <v>0</v>
      </c>
      <c r="BG556" s="120">
        <f>IF(N556="zákl. přenesená",J556,0)</f>
        <v>0</v>
      </c>
      <c r="BH556" s="120">
        <f>IF(N556="sníž. přenesená",J556,0)</f>
        <v>0</v>
      </c>
      <c r="BI556" s="120">
        <f>IF(N556="nulová",J556,0)</f>
        <v>0</v>
      </c>
      <c r="BJ556" s="2" t="s">
        <v>85</v>
      </c>
      <c r="BK556" s="120">
        <f>ROUND(I556*H556,2)</f>
        <v>0</v>
      </c>
      <c r="BL556" s="2" t="s">
        <v>181</v>
      </c>
      <c r="BM556" s="119" t="s">
        <v>988</v>
      </c>
    </row>
    <row r="557" spans="1:65" s="121" customFormat="1" x14ac:dyDescent="0.2">
      <c r="B557" s="122"/>
      <c r="D557" s="123" t="s">
        <v>96</v>
      </c>
      <c r="E557" s="124" t="s">
        <v>10</v>
      </c>
      <c r="F557" s="125" t="s">
        <v>989</v>
      </c>
      <c r="H557" s="126">
        <v>12.108000000000001</v>
      </c>
      <c r="I557" s="127"/>
      <c r="L557" s="122"/>
      <c r="M557" s="128"/>
      <c r="N557" s="129"/>
      <c r="O557" s="129"/>
      <c r="P557" s="129"/>
      <c r="Q557" s="129"/>
      <c r="R557" s="129"/>
      <c r="S557" s="129"/>
      <c r="T557" s="130"/>
      <c r="AT557" s="124" t="s">
        <v>96</v>
      </c>
      <c r="AU557" s="124" t="s">
        <v>2</v>
      </c>
      <c r="AV557" s="121" t="s">
        <v>2</v>
      </c>
      <c r="AW557" s="121" t="s">
        <v>98</v>
      </c>
      <c r="AX557" s="121" t="s">
        <v>85</v>
      </c>
      <c r="AY557" s="124" t="s">
        <v>87</v>
      </c>
    </row>
    <row r="558" spans="1:65" s="14" customFormat="1" ht="32.450000000000003" customHeight="1" x14ac:dyDescent="0.2">
      <c r="A558" s="10"/>
      <c r="B558" s="106"/>
      <c r="C558" s="107" t="s">
        <v>990</v>
      </c>
      <c r="D558" s="107" t="s">
        <v>89</v>
      </c>
      <c r="E558" s="108" t="s">
        <v>991</v>
      </c>
      <c r="F558" s="109" t="s">
        <v>992</v>
      </c>
      <c r="G558" s="110" t="s">
        <v>166</v>
      </c>
      <c r="H558" s="111">
        <v>95.980999999999995</v>
      </c>
      <c r="I558" s="112"/>
      <c r="J558" s="113">
        <f>ROUND(I558*H558,2)</f>
        <v>0</v>
      </c>
      <c r="K558" s="109" t="s">
        <v>93</v>
      </c>
      <c r="L558" s="11"/>
      <c r="M558" s="114" t="s">
        <v>10</v>
      </c>
      <c r="N558" s="115" t="s">
        <v>27</v>
      </c>
      <c r="O558" s="116"/>
      <c r="P558" s="117">
        <f>O558*H558</f>
        <v>0</v>
      </c>
      <c r="Q558" s="117">
        <v>2.0000000000000002E-5</v>
      </c>
      <c r="R558" s="117">
        <f>Q558*H558</f>
        <v>1.9196200000000001E-3</v>
      </c>
      <c r="S558" s="117">
        <v>0</v>
      </c>
      <c r="T558" s="118">
        <f>S558*H558</f>
        <v>0</v>
      </c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R558" s="119" t="s">
        <v>181</v>
      </c>
      <c r="AT558" s="119" t="s">
        <v>89</v>
      </c>
      <c r="AU558" s="119" t="s">
        <v>2</v>
      </c>
      <c r="AY558" s="2" t="s">
        <v>87</v>
      </c>
      <c r="BE558" s="120">
        <f>IF(N558="základní",J558,0)</f>
        <v>0</v>
      </c>
      <c r="BF558" s="120">
        <f>IF(N558="snížená",J558,0)</f>
        <v>0</v>
      </c>
      <c r="BG558" s="120">
        <f>IF(N558="zákl. přenesená",J558,0)</f>
        <v>0</v>
      </c>
      <c r="BH558" s="120">
        <f>IF(N558="sníž. přenesená",J558,0)</f>
        <v>0</v>
      </c>
      <c r="BI558" s="120">
        <f>IF(N558="nulová",J558,0)</f>
        <v>0</v>
      </c>
      <c r="BJ558" s="2" t="s">
        <v>85</v>
      </c>
      <c r="BK558" s="120">
        <f>ROUND(I558*H558,2)</f>
        <v>0</v>
      </c>
      <c r="BL558" s="2" t="s">
        <v>181</v>
      </c>
      <c r="BM558" s="119" t="s">
        <v>993</v>
      </c>
    </row>
    <row r="559" spans="1:65" s="14" customFormat="1" ht="14.45" customHeight="1" x14ac:dyDescent="0.2">
      <c r="A559" s="10"/>
      <c r="B559" s="106"/>
      <c r="C559" s="148" t="s">
        <v>994</v>
      </c>
      <c r="D559" s="148" t="s">
        <v>153</v>
      </c>
      <c r="E559" s="149" t="s">
        <v>995</v>
      </c>
      <c r="F559" s="150" t="s">
        <v>996</v>
      </c>
      <c r="G559" s="151" t="s">
        <v>166</v>
      </c>
      <c r="H559" s="152">
        <v>105.57899999999999</v>
      </c>
      <c r="I559" s="153"/>
      <c r="J559" s="154">
        <f>ROUND(I559*H559,2)</f>
        <v>0</v>
      </c>
      <c r="K559" s="150" t="s">
        <v>93</v>
      </c>
      <c r="L559" s="155"/>
      <c r="M559" s="156" t="s">
        <v>10</v>
      </c>
      <c r="N559" s="157" t="s">
        <v>27</v>
      </c>
      <c r="O559" s="116"/>
      <c r="P559" s="117">
        <f>O559*H559</f>
        <v>0</v>
      </c>
      <c r="Q559" s="117">
        <v>5.0000000000000001E-4</v>
      </c>
      <c r="R559" s="117">
        <f>Q559*H559</f>
        <v>5.2789499999999996E-2</v>
      </c>
      <c r="S559" s="117">
        <v>0</v>
      </c>
      <c r="T559" s="118">
        <f>S559*H559</f>
        <v>0</v>
      </c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R559" s="119" t="s">
        <v>279</v>
      </c>
      <c r="AT559" s="119" t="s">
        <v>153</v>
      </c>
      <c r="AU559" s="119" t="s">
        <v>2</v>
      </c>
      <c r="AY559" s="2" t="s">
        <v>87</v>
      </c>
      <c r="BE559" s="120">
        <f>IF(N559="základní",J559,0)</f>
        <v>0</v>
      </c>
      <c r="BF559" s="120">
        <f>IF(N559="snížená",J559,0)</f>
        <v>0</v>
      </c>
      <c r="BG559" s="120">
        <f>IF(N559="zákl. přenesená",J559,0)</f>
        <v>0</v>
      </c>
      <c r="BH559" s="120">
        <f>IF(N559="sníž. přenesená",J559,0)</f>
        <v>0</v>
      </c>
      <c r="BI559" s="120">
        <f>IF(N559="nulová",J559,0)</f>
        <v>0</v>
      </c>
      <c r="BJ559" s="2" t="s">
        <v>85</v>
      </c>
      <c r="BK559" s="120">
        <f>ROUND(I559*H559,2)</f>
        <v>0</v>
      </c>
      <c r="BL559" s="2" t="s">
        <v>181</v>
      </c>
      <c r="BM559" s="119" t="s">
        <v>997</v>
      </c>
    </row>
    <row r="560" spans="1:65" s="121" customFormat="1" x14ac:dyDescent="0.2">
      <c r="B560" s="122"/>
      <c r="D560" s="123" t="s">
        <v>96</v>
      </c>
      <c r="E560" s="124" t="s">
        <v>10</v>
      </c>
      <c r="F560" s="125" t="s">
        <v>998</v>
      </c>
      <c r="H560" s="126">
        <v>105.57899999999999</v>
      </c>
      <c r="I560" s="127"/>
      <c r="L560" s="122"/>
      <c r="M560" s="128"/>
      <c r="N560" s="129"/>
      <c r="O560" s="129"/>
      <c r="P560" s="129"/>
      <c r="Q560" s="129"/>
      <c r="R560" s="129"/>
      <c r="S560" s="129"/>
      <c r="T560" s="130"/>
      <c r="AT560" s="124" t="s">
        <v>96</v>
      </c>
      <c r="AU560" s="124" t="s">
        <v>2</v>
      </c>
      <c r="AV560" s="121" t="s">
        <v>2</v>
      </c>
      <c r="AW560" s="121" t="s">
        <v>98</v>
      </c>
      <c r="AX560" s="121" t="s">
        <v>85</v>
      </c>
      <c r="AY560" s="124" t="s">
        <v>87</v>
      </c>
    </row>
    <row r="561" spans="1:65" s="14" customFormat="1" ht="43.15" customHeight="1" x14ac:dyDescent="0.2">
      <c r="A561" s="10"/>
      <c r="B561" s="106"/>
      <c r="C561" s="107" t="s">
        <v>999</v>
      </c>
      <c r="D561" s="107" t="s">
        <v>89</v>
      </c>
      <c r="E561" s="108" t="s">
        <v>1000</v>
      </c>
      <c r="F561" s="109" t="s">
        <v>1001</v>
      </c>
      <c r="G561" s="110" t="s">
        <v>199</v>
      </c>
      <c r="H561" s="111">
        <v>28.738</v>
      </c>
      <c r="I561" s="112"/>
      <c r="J561" s="113">
        <f>ROUND(I561*H561,2)</f>
        <v>0</v>
      </c>
      <c r="K561" s="109" t="s">
        <v>93</v>
      </c>
      <c r="L561" s="11"/>
      <c r="M561" s="114" t="s">
        <v>10</v>
      </c>
      <c r="N561" s="115" t="s">
        <v>27</v>
      </c>
      <c r="O561" s="116"/>
      <c r="P561" s="117">
        <f>O561*H561</f>
        <v>0</v>
      </c>
      <c r="Q561" s="117">
        <v>0</v>
      </c>
      <c r="R561" s="117">
        <f>Q561*H561</f>
        <v>0</v>
      </c>
      <c r="S561" s="117">
        <v>0</v>
      </c>
      <c r="T561" s="118">
        <f>S561*H561</f>
        <v>0</v>
      </c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R561" s="119" t="s">
        <v>181</v>
      </c>
      <c r="AT561" s="119" t="s">
        <v>89</v>
      </c>
      <c r="AU561" s="119" t="s">
        <v>2</v>
      </c>
      <c r="AY561" s="2" t="s">
        <v>87</v>
      </c>
      <c r="BE561" s="120">
        <f>IF(N561="základní",J561,0)</f>
        <v>0</v>
      </c>
      <c r="BF561" s="120">
        <f>IF(N561="snížená",J561,0)</f>
        <v>0</v>
      </c>
      <c r="BG561" s="120">
        <f>IF(N561="zákl. přenesená",J561,0)</f>
        <v>0</v>
      </c>
      <c r="BH561" s="120">
        <f>IF(N561="sníž. přenesená",J561,0)</f>
        <v>0</v>
      </c>
      <c r="BI561" s="120">
        <f>IF(N561="nulová",J561,0)</f>
        <v>0</v>
      </c>
      <c r="BJ561" s="2" t="s">
        <v>85</v>
      </c>
      <c r="BK561" s="120">
        <f>ROUND(I561*H561,2)</f>
        <v>0</v>
      </c>
      <c r="BL561" s="2" t="s">
        <v>181</v>
      </c>
      <c r="BM561" s="119" t="s">
        <v>1002</v>
      </c>
    </row>
    <row r="562" spans="1:65" s="92" customFormat="1" ht="22.9" customHeight="1" x14ac:dyDescent="0.2">
      <c r="B562" s="93"/>
      <c r="D562" s="94" t="s">
        <v>83</v>
      </c>
      <c r="E562" s="104" t="s">
        <v>1003</v>
      </c>
      <c r="F562" s="104" t="s">
        <v>1004</v>
      </c>
      <c r="I562" s="96"/>
      <c r="J562" s="105">
        <f>BK562</f>
        <v>0</v>
      </c>
      <c r="L562" s="93"/>
      <c r="M562" s="98"/>
      <c r="N562" s="99"/>
      <c r="O562" s="99"/>
      <c r="P562" s="100">
        <f>SUM(P563:P594)</f>
        <v>0</v>
      </c>
      <c r="Q562" s="99"/>
      <c r="R562" s="100">
        <f>SUM(R563:R594)</f>
        <v>6.5580069599999993</v>
      </c>
      <c r="S562" s="99"/>
      <c r="T562" s="101">
        <f>SUM(T563:T594)</f>
        <v>0</v>
      </c>
      <c r="AR562" s="94" t="s">
        <v>2</v>
      </c>
      <c r="AT562" s="102" t="s">
        <v>83</v>
      </c>
      <c r="AU562" s="102" t="s">
        <v>85</v>
      </c>
      <c r="AY562" s="94" t="s">
        <v>87</v>
      </c>
      <c r="BK562" s="103">
        <f>SUM(BK563:BK594)</f>
        <v>0</v>
      </c>
    </row>
    <row r="563" spans="1:65" s="14" customFormat="1" ht="32.450000000000003" customHeight="1" x14ac:dyDescent="0.2">
      <c r="A563" s="10"/>
      <c r="B563" s="106"/>
      <c r="C563" s="107" t="s">
        <v>1005</v>
      </c>
      <c r="D563" s="107" t="s">
        <v>89</v>
      </c>
      <c r="E563" s="108" t="s">
        <v>1006</v>
      </c>
      <c r="F563" s="109" t="s">
        <v>1007</v>
      </c>
      <c r="G563" s="110" t="s">
        <v>149</v>
      </c>
      <c r="H563" s="111">
        <v>216.34</v>
      </c>
      <c r="I563" s="112"/>
      <c r="J563" s="113">
        <f>ROUND(I563*H563,2)</f>
        <v>0</v>
      </c>
      <c r="K563" s="109" t="s">
        <v>93</v>
      </c>
      <c r="L563" s="11"/>
      <c r="M563" s="114" t="s">
        <v>10</v>
      </c>
      <c r="N563" s="115" t="s">
        <v>27</v>
      </c>
      <c r="O563" s="116"/>
      <c r="P563" s="117">
        <f>O563*H563</f>
        <v>0</v>
      </c>
      <c r="Q563" s="117">
        <v>0</v>
      </c>
      <c r="R563" s="117">
        <f>Q563*H563</f>
        <v>0</v>
      </c>
      <c r="S563" s="117">
        <v>0</v>
      </c>
      <c r="T563" s="118">
        <f>S563*H563</f>
        <v>0</v>
      </c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R563" s="119" t="s">
        <v>181</v>
      </c>
      <c r="AT563" s="119" t="s">
        <v>89</v>
      </c>
      <c r="AU563" s="119" t="s">
        <v>2</v>
      </c>
      <c r="AY563" s="2" t="s">
        <v>87</v>
      </c>
      <c r="BE563" s="120">
        <f>IF(N563="základní",J563,0)</f>
        <v>0</v>
      </c>
      <c r="BF563" s="120">
        <f>IF(N563="snížená",J563,0)</f>
        <v>0</v>
      </c>
      <c r="BG563" s="120">
        <f>IF(N563="zákl. přenesená",J563,0)</f>
        <v>0</v>
      </c>
      <c r="BH563" s="120">
        <f>IF(N563="sníž. přenesená",J563,0)</f>
        <v>0</v>
      </c>
      <c r="BI563" s="120">
        <f>IF(N563="nulová",J563,0)</f>
        <v>0</v>
      </c>
      <c r="BJ563" s="2" t="s">
        <v>85</v>
      </c>
      <c r="BK563" s="120">
        <f>ROUND(I563*H563,2)</f>
        <v>0</v>
      </c>
      <c r="BL563" s="2" t="s">
        <v>181</v>
      </c>
      <c r="BM563" s="119" t="s">
        <v>1008</v>
      </c>
    </row>
    <row r="564" spans="1:65" s="121" customFormat="1" x14ac:dyDescent="0.2">
      <c r="B564" s="122"/>
      <c r="D564" s="123" t="s">
        <v>96</v>
      </c>
      <c r="E564" s="124" t="s">
        <v>10</v>
      </c>
      <c r="F564" s="125" t="s">
        <v>615</v>
      </c>
      <c r="H564" s="126">
        <v>216.34</v>
      </c>
      <c r="I564" s="127"/>
      <c r="L564" s="122"/>
      <c r="M564" s="128"/>
      <c r="N564" s="129"/>
      <c r="O564" s="129"/>
      <c r="P564" s="129"/>
      <c r="Q564" s="129"/>
      <c r="R564" s="129"/>
      <c r="S564" s="129"/>
      <c r="T564" s="130"/>
      <c r="AT564" s="124" t="s">
        <v>96</v>
      </c>
      <c r="AU564" s="124" t="s">
        <v>2</v>
      </c>
      <c r="AV564" s="121" t="s">
        <v>2</v>
      </c>
      <c r="AW564" s="121" t="s">
        <v>98</v>
      </c>
      <c r="AX564" s="121" t="s">
        <v>85</v>
      </c>
      <c r="AY564" s="124" t="s">
        <v>87</v>
      </c>
    </row>
    <row r="565" spans="1:65" s="14" customFormat="1" ht="21.6" customHeight="1" x14ac:dyDescent="0.2">
      <c r="A565" s="10"/>
      <c r="B565" s="106"/>
      <c r="C565" s="148" t="s">
        <v>1009</v>
      </c>
      <c r="D565" s="148" t="s">
        <v>153</v>
      </c>
      <c r="E565" s="149" t="s">
        <v>1010</v>
      </c>
      <c r="F565" s="150" t="s">
        <v>1011</v>
      </c>
      <c r="G565" s="151" t="s">
        <v>149</v>
      </c>
      <c r="H565" s="152">
        <v>32.466000000000001</v>
      </c>
      <c r="I565" s="153"/>
      <c r="J565" s="154">
        <f>ROUND(I565*H565,2)</f>
        <v>0</v>
      </c>
      <c r="K565" s="150" t="s">
        <v>93</v>
      </c>
      <c r="L565" s="155"/>
      <c r="M565" s="156" t="s">
        <v>10</v>
      </c>
      <c r="N565" s="157" t="s">
        <v>27</v>
      </c>
      <c r="O565" s="116"/>
      <c r="P565" s="117">
        <f>O565*H565</f>
        <v>0</v>
      </c>
      <c r="Q565" s="117">
        <v>8.9999999999999998E-4</v>
      </c>
      <c r="R565" s="117">
        <f>Q565*H565</f>
        <v>2.92194E-2</v>
      </c>
      <c r="S565" s="117">
        <v>0</v>
      </c>
      <c r="T565" s="118">
        <f>S565*H565</f>
        <v>0</v>
      </c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R565" s="119" t="s">
        <v>279</v>
      </c>
      <c r="AT565" s="119" t="s">
        <v>153</v>
      </c>
      <c r="AU565" s="119" t="s">
        <v>2</v>
      </c>
      <c r="AY565" s="2" t="s">
        <v>87</v>
      </c>
      <c r="BE565" s="120">
        <f>IF(N565="základní",J565,0)</f>
        <v>0</v>
      </c>
      <c r="BF565" s="120">
        <f>IF(N565="snížená",J565,0)</f>
        <v>0</v>
      </c>
      <c r="BG565" s="120">
        <f>IF(N565="zákl. přenesená",J565,0)</f>
        <v>0</v>
      </c>
      <c r="BH565" s="120">
        <f>IF(N565="sníž. přenesená",J565,0)</f>
        <v>0</v>
      </c>
      <c r="BI565" s="120">
        <f>IF(N565="nulová",J565,0)</f>
        <v>0</v>
      </c>
      <c r="BJ565" s="2" t="s">
        <v>85</v>
      </c>
      <c r="BK565" s="120">
        <f>ROUND(I565*H565,2)</f>
        <v>0</v>
      </c>
      <c r="BL565" s="2" t="s">
        <v>181</v>
      </c>
      <c r="BM565" s="119" t="s">
        <v>1012</v>
      </c>
    </row>
    <row r="566" spans="1:65" s="121" customFormat="1" x14ac:dyDescent="0.2">
      <c r="B566" s="122"/>
      <c r="D566" s="123" t="s">
        <v>96</v>
      </c>
      <c r="E566" s="124" t="s">
        <v>10</v>
      </c>
      <c r="F566" s="125" t="s">
        <v>1013</v>
      </c>
      <c r="H566" s="126">
        <v>32.466000000000001</v>
      </c>
      <c r="I566" s="127"/>
      <c r="L566" s="122"/>
      <c r="M566" s="128"/>
      <c r="N566" s="129"/>
      <c r="O566" s="129"/>
      <c r="P566" s="129"/>
      <c r="Q566" s="129"/>
      <c r="R566" s="129"/>
      <c r="S566" s="129"/>
      <c r="T566" s="130"/>
      <c r="AT566" s="124" t="s">
        <v>96</v>
      </c>
      <c r="AU566" s="124" t="s">
        <v>2</v>
      </c>
      <c r="AV566" s="121" t="s">
        <v>2</v>
      </c>
      <c r="AW566" s="121" t="s">
        <v>98</v>
      </c>
      <c r="AX566" s="121" t="s">
        <v>85</v>
      </c>
      <c r="AY566" s="124" t="s">
        <v>87</v>
      </c>
    </row>
    <row r="567" spans="1:65" s="14" customFormat="1" ht="21.6" customHeight="1" x14ac:dyDescent="0.2">
      <c r="A567" s="10"/>
      <c r="B567" s="106"/>
      <c r="C567" s="148" t="s">
        <v>1014</v>
      </c>
      <c r="D567" s="148" t="s">
        <v>153</v>
      </c>
      <c r="E567" s="149" t="s">
        <v>1015</v>
      </c>
      <c r="F567" s="150" t="s">
        <v>1016</v>
      </c>
      <c r="G567" s="151" t="s">
        <v>149</v>
      </c>
      <c r="H567" s="152">
        <v>421.84800000000001</v>
      </c>
      <c r="I567" s="153"/>
      <c r="J567" s="154">
        <f>ROUND(I567*H567,2)</f>
        <v>0</v>
      </c>
      <c r="K567" s="150" t="s">
        <v>93</v>
      </c>
      <c r="L567" s="155"/>
      <c r="M567" s="156" t="s">
        <v>10</v>
      </c>
      <c r="N567" s="157" t="s">
        <v>27</v>
      </c>
      <c r="O567" s="116"/>
      <c r="P567" s="117">
        <f>O567*H567</f>
        <v>0</v>
      </c>
      <c r="Q567" s="117">
        <v>1.8E-3</v>
      </c>
      <c r="R567" s="117">
        <f>Q567*H567</f>
        <v>0.75932639999999996</v>
      </c>
      <c r="S567" s="117">
        <v>0</v>
      </c>
      <c r="T567" s="118">
        <f>S567*H567</f>
        <v>0</v>
      </c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R567" s="119" t="s">
        <v>279</v>
      </c>
      <c r="AT567" s="119" t="s">
        <v>153</v>
      </c>
      <c r="AU567" s="119" t="s">
        <v>2</v>
      </c>
      <c r="AY567" s="2" t="s">
        <v>87</v>
      </c>
      <c r="BE567" s="120">
        <f>IF(N567="základní",J567,0)</f>
        <v>0</v>
      </c>
      <c r="BF567" s="120">
        <f>IF(N567="snížená",J567,0)</f>
        <v>0</v>
      </c>
      <c r="BG567" s="120">
        <f>IF(N567="zákl. přenesená",J567,0)</f>
        <v>0</v>
      </c>
      <c r="BH567" s="120">
        <f>IF(N567="sníž. přenesená",J567,0)</f>
        <v>0</v>
      </c>
      <c r="BI567" s="120">
        <f>IF(N567="nulová",J567,0)</f>
        <v>0</v>
      </c>
      <c r="BJ567" s="2" t="s">
        <v>85</v>
      </c>
      <c r="BK567" s="120">
        <f>ROUND(I567*H567,2)</f>
        <v>0</v>
      </c>
      <c r="BL567" s="2" t="s">
        <v>181</v>
      </c>
      <c r="BM567" s="119" t="s">
        <v>1017</v>
      </c>
    </row>
    <row r="568" spans="1:65" s="121" customFormat="1" x14ac:dyDescent="0.2">
      <c r="B568" s="122"/>
      <c r="D568" s="123" t="s">
        <v>96</v>
      </c>
      <c r="E568" s="124" t="s">
        <v>10</v>
      </c>
      <c r="F568" s="125" t="s">
        <v>1018</v>
      </c>
      <c r="H568" s="126">
        <v>421.84800000000001</v>
      </c>
      <c r="I568" s="127"/>
      <c r="L568" s="122"/>
      <c r="M568" s="128"/>
      <c r="N568" s="129"/>
      <c r="O568" s="129"/>
      <c r="P568" s="129"/>
      <c r="Q568" s="129"/>
      <c r="R568" s="129"/>
      <c r="S568" s="129"/>
      <c r="T568" s="130"/>
      <c r="AT568" s="124" t="s">
        <v>96</v>
      </c>
      <c r="AU568" s="124" t="s">
        <v>2</v>
      </c>
      <c r="AV568" s="121" t="s">
        <v>2</v>
      </c>
      <c r="AW568" s="121" t="s">
        <v>98</v>
      </c>
      <c r="AX568" s="121" t="s">
        <v>85</v>
      </c>
      <c r="AY568" s="124" t="s">
        <v>87</v>
      </c>
    </row>
    <row r="569" spans="1:65" s="14" customFormat="1" ht="21.6" customHeight="1" x14ac:dyDescent="0.2">
      <c r="A569" s="10"/>
      <c r="B569" s="106"/>
      <c r="C569" s="107" t="s">
        <v>1019</v>
      </c>
      <c r="D569" s="107" t="s">
        <v>89</v>
      </c>
      <c r="E569" s="108" t="s">
        <v>1020</v>
      </c>
      <c r="F569" s="109" t="s">
        <v>1021</v>
      </c>
      <c r="G569" s="110" t="s">
        <v>166</v>
      </c>
      <c r="H569" s="111">
        <v>177.32499999999999</v>
      </c>
      <c r="I569" s="112"/>
      <c r="J569" s="113">
        <f>ROUND(I569*H569,2)</f>
        <v>0</v>
      </c>
      <c r="K569" s="109" t="s">
        <v>93</v>
      </c>
      <c r="L569" s="11"/>
      <c r="M569" s="114" t="s">
        <v>10</v>
      </c>
      <c r="N569" s="115" t="s">
        <v>27</v>
      </c>
      <c r="O569" s="116"/>
      <c r="P569" s="117">
        <f>O569*H569</f>
        <v>0</v>
      </c>
      <c r="Q569" s="117">
        <v>0</v>
      </c>
      <c r="R569" s="117">
        <f>Q569*H569</f>
        <v>0</v>
      </c>
      <c r="S569" s="117">
        <v>0</v>
      </c>
      <c r="T569" s="118">
        <f>S569*H569</f>
        <v>0</v>
      </c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R569" s="119" t="s">
        <v>181</v>
      </c>
      <c r="AT569" s="119" t="s">
        <v>89</v>
      </c>
      <c r="AU569" s="119" t="s">
        <v>2</v>
      </c>
      <c r="AY569" s="2" t="s">
        <v>87</v>
      </c>
      <c r="BE569" s="120">
        <f>IF(N569="základní",J569,0)</f>
        <v>0</v>
      </c>
      <c r="BF569" s="120">
        <f>IF(N569="snížená",J569,0)</f>
        <v>0</v>
      </c>
      <c r="BG569" s="120">
        <f>IF(N569="zákl. přenesená",J569,0)</f>
        <v>0</v>
      </c>
      <c r="BH569" s="120">
        <f>IF(N569="sníž. přenesená",J569,0)</f>
        <v>0</v>
      </c>
      <c r="BI569" s="120">
        <f>IF(N569="nulová",J569,0)</f>
        <v>0</v>
      </c>
      <c r="BJ569" s="2" t="s">
        <v>85</v>
      </c>
      <c r="BK569" s="120">
        <f>ROUND(I569*H569,2)</f>
        <v>0</v>
      </c>
      <c r="BL569" s="2" t="s">
        <v>181</v>
      </c>
      <c r="BM569" s="119" t="s">
        <v>1022</v>
      </c>
    </row>
    <row r="570" spans="1:65" s="14" customFormat="1" ht="21.6" customHeight="1" x14ac:dyDescent="0.2">
      <c r="A570" s="10"/>
      <c r="B570" s="106"/>
      <c r="C570" s="148" t="s">
        <v>1023</v>
      </c>
      <c r="D570" s="148" t="s">
        <v>153</v>
      </c>
      <c r="E570" s="149" t="s">
        <v>1024</v>
      </c>
      <c r="F570" s="150" t="s">
        <v>1025</v>
      </c>
      <c r="G570" s="151" t="s">
        <v>166</v>
      </c>
      <c r="H570" s="152">
        <v>1955.058</v>
      </c>
      <c r="I570" s="153"/>
      <c r="J570" s="154">
        <f>ROUND(I570*H570,2)</f>
        <v>0</v>
      </c>
      <c r="K570" s="150" t="s">
        <v>93</v>
      </c>
      <c r="L570" s="155"/>
      <c r="M570" s="156" t="s">
        <v>10</v>
      </c>
      <c r="N570" s="157" t="s">
        <v>27</v>
      </c>
      <c r="O570" s="116"/>
      <c r="P570" s="117">
        <f>O570*H570</f>
        <v>0</v>
      </c>
      <c r="Q570" s="117">
        <v>2.0000000000000002E-5</v>
      </c>
      <c r="R570" s="117">
        <f>Q570*H570</f>
        <v>3.9101160000000003E-2</v>
      </c>
      <c r="S570" s="117">
        <v>0</v>
      </c>
      <c r="T570" s="118">
        <f>S570*H570</f>
        <v>0</v>
      </c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R570" s="119" t="s">
        <v>279</v>
      </c>
      <c r="AT570" s="119" t="s">
        <v>153</v>
      </c>
      <c r="AU570" s="119" t="s">
        <v>2</v>
      </c>
      <c r="AY570" s="2" t="s">
        <v>87</v>
      </c>
      <c r="BE570" s="120">
        <f>IF(N570="základní",J570,0)</f>
        <v>0</v>
      </c>
      <c r="BF570" s="120">
        <f>IF(N570="snížená",J570,0)</f>
        <v>0</v>
      </c>
      <c r="BG570" s="120">
        <f>IF(N570="zákl. přenesená",J570,0)</f>
        <v>0</v>
      </c>
      <c r="BH570" s="120">
        <f>IF(N570="sníž. přenesená",J570,0)</f>
        <v>0</v>
      </c>
      <c r="BI570" s="120">
        <f>IF(N570="nulová",J570,0)</f>
        <v>0</v>
      </c>
      <c r="BJ570" s="2" t="s">
        <v>85</v>
      </c>
      <c r="BK570" s="120">
        <f>ROUND(I570*H570,2)</f>
        <v>0</v>
      </c>
      <c r="BL570" s="2" t="s">
        <v>181</v>
      </c>
      <c r="BM570" s="119" t="s">
        <v>1026</v>
      </c>
    </row>
    <row r="571" spans="1:65" s="121" customFormat="1" x14ac:dyDescent="0.2">
      <c r="B571" s="122"/>
      <c r="D571" s="123" t="s">
        <v>96</v>
      </c>
      <c r="E571" s="124" t="s">
        <v>10</v>
      </c>
      <c r="F571" s="125" t="s">
        <v>1027</v>
      </c>
      <c r="H571" s="126">
        <v>1955.058</v>
      </c>
      <c r="I571" s="127"/>
      <c r="L571" s="122"/>
      <c r="M571" s="128"/>
      <c r="N571" s="129"/>
      <c r="O571" s="129"/>
      <c r="P571" s="129"/>
      <c r="Q571" s="129"/>
      <c r="R571" s="129"/>
      <c r="S571" s="129"/>
      <c r="T571" s="130"/>
      <c r="AT571" s="124" t="s">
        <v>96</v>
      </c>
      <c r="AU571" s="124" t="s">
        <v>2</v>
      </c>
      <c r="AV571" s="121" t="s">
        <v>2</v>
      </c>
      <c r="AW571" s="121" t="s">
        <v>98</v>
      </c>
      <c r="AX571" s="121" t="s">
        <v>85</v>
      </c>
      <c r="AY571" s="124" t="s">
        <v>87</v>
      </c>
    </row>
    <row r="572" spans="1:65" s="14" customFormat="1" ht="32.450000000000003" customHeight="1" x14ac:dyDescent="0.2">
      <c r="A572" s="10"/>
      <c r="B572" s="106"/>
      <c r="C572" s="107" t="s">
        <v>1028</v>
      </c>
      <c r="D572" s="107" t="s">
        <v>89</v>
      </c>
      <c r="E572" s="108" t="s">
        <v>1029</v>
      </c>
      <c r="F572" s="109" t="s">
        <v>1030</v>
      </c>
      <c r="G572" s="110" t="s">
        <v>149</v>
      </c>
      <c r="H572" s="111">
        <v>110.43899999999999</v>
      </c>
      <c r="I572" s="112"/>
      <c r="J572" s="113">
        <f>ROUND(I572*H572,2)</f>
        <v>0</v>
      </c>
      <c r="K572" s="109" t="s">
        <v>93</v>
      </c>
      <c r="L572" s="11"/>
      <c r="M572" s="114" t="s">
        <v>10</v>
      </c>
      <c r="N572" s="115" t="s">
        <v>27</v>
      </c>
      <c r="O572" s="116"/>
      <c r="P572" s="117">
        <f>O572*H572</f>
        <v>0</v>
      </c>
      <c r="Q572" s="117">
        <v>6.0000000000000001E-3</v>
      </c>
      <c r="R572" s="117">
        <f>Q572*H572</f>
        <v>0.66263399999999995</v>
      </c>
      <c r="S572" s="117">
        <v>0</v>
      </c>
      <c r="T572" s="118">
        <f>S572*H572</f>
        <v>0</v>
      </c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R572" s="119" t="s">
        <v>181</v>
      </c>
      <c r="AT572" s="119" t="s">
        <v>89</v>
      </c>
      <c r="AU572" s="119" t="s">
        <v>2</v>
      </c>
      <c r="AY572" s="2" t="s">
        <v>87</v>
      </c>
      <c r="BE572" s="120">
        <f>IF(N572="základní",J572,0)</f>
        <v>0</v>
      </c>
      <c r="BF572" s="120">
        <f>IF(N572="snížená",J572,0)</f>
        <v>0</v>
      </c>
      <c r="BG572" s="120">
        <f>IF(N572="zákl. přenesená",J572,0)</f>
        <v>0</v>
      </c>
      <c r="BH572" s="120">
        <f>IF(N572="sníž. přenesená",J572,0)</f>
        <v>0</v>
      </c>
      <c r="BI572" s="120">
        <f>IF(N572="nulová",J572,0)</f>
        <v>0</v>
      </c>
      <c r="BJ572" s="2" t="s">
        <v>85</v>
      </c>
      <c r="BK572" s="120">
        <f>ROUND(I572*H572,2)</f>
        <v>0</v>
      </c>
      <c r="BL572" s="2" t="s">
        <v>181</v>
      </c>
      <c r="BM572" s="119" t="s">
        <v>1031</v>
      </c>
    </row>
    <row r="573" spans="1:65" s="140" customFormat="1" x14ac:dyDescent="0.2">
      <c r="B573" s="141"/>
      <c r="D573" s="123" t="s">
        <v>96</v>
      </c>
      <c r="E573" s="142" t="s">
        <v>10</v>
      </c>
      <c r="F573" s="143" t="s">
        <v>1032</v>
      </c>
      <c r="H573" s="142" t="s">
        <v>10</v>
      </c>
      <c r="I573" s="144"/>
      <c r="L573" s="141"/>
      <c r="M573" s="145"/>
      <c r="N573" s="146"/>
      <c r="O573" s="146"/>
      <c r="P573" s="146"/>
      <c r="Q573" s="146"/>
      <c r="R573" s="146"/>
      <c r="S573" s="146"/>
      <c r="T573" s="147"/>
      <c r="AT573" s="142" t="s">
        <v>96</v>
      </c>
      <c r="AU573" s="142" t="s">
        <v>2</v>
      </c>
      <c r="AV573" s="140" t="s">
        <v>85</v>
      </c>
      <c r="AW573" s="140" t="s">
        <v>98</v>
      </c>
      <c r="AX573" s="140" t="s">
        <v>86</v>
      </c>
      <c r="AY573" s="142" t="s">
        <v>87</v>
      </c>
    </row>
    <row r="574" spans="1:65" s="121" customFormat="1" x14ac:dyDescent="0.2">
      <c r="B574" s="122"/>
      <c r="D574" s="123" t="s">
        <v>96</v>
      </c>
      <c r="E574" s="124" t="s">
        <v>10</v>
      </c>
      <c r="F574" s="125" t="s">
        <v>1033</v>
      </c>
      <c r="H574" s="126">
        <v>67.218999999999994</v>
      </c>
      <c r="I574" s="127"/>
      <c r="L574" s="122"/>
      <c r="M574" s="128"/>
      <c r="N574" s="129"/>
      <c r="O574" s="129"/>
      <c r="P574" s="129"/>
      <c r="Q574" s="129"/>
      <c r="R574" s="129"/>
      <c r="S574" s="129"/>
      <c r="T574" s="130"/>
      <c r="AT574" s="124" t="s">
        <v>96</v>
      </c>
      <c r="AU574" s="124" t="s">
        <v>2</v>
      </c>
      <c r="AV574" s="121" t="s">
        <v>2</v>
      </c>
      <c r="AW574" s="121" t="s">
        <v>98</v>
      </c>
      <c r="AX574" s="121" t="s">
        <v>86</v>
      </c>
      <c r="AY574" s="124" t="s">
        <v>87</v>
      </c>
    </row>
    <row r="575" spans="1:65" s="121" customFormat="1" x14ac:dyDescent="0.2">
      <c r="B575" s="122"/>
      <c r="D575" s="123" t="s">
        <v>96</v>
      </c>
      <c r="E575" s="124" t="s">
        <v>10</v>
      </c>
      <c r="F575" s="125" t="s">
        <v>1034</v>
      </c>
      <c r="H575" s="126">
        <v>43.22</v>
      </c>
      <c r="I575" s="127"/>
      <c r="L575" s="122"/>
      <c r="M575" s="128"/>
      <c r="N575" s="129"/>
      <c r="O575" s="129"/>
      <c r="P575" s="129"/>
      <c r="Q575" s="129"/>
      <c r="R575" s="129"/>
      <c r="S575" s="129"/>
      <c r="T575" s="130"/>
      <c r="AT575" s="124" t="s">
        <v>96</v>
      </c>
      <c r="AU575" s="124" t="s">
        <v>2</v>
      </c>
      <c r="AV575" s="121" t="s">
        <v>2</v>
      </c>
      <c r="AW575" s="121" t="s">
        <v>98</v>
      </c>
      <c r="AX575" s="121" t="s">
        <v>86</v>
      </c>
      <c r="AY575" s="124" t="s">
        <v>87</v>
      </c>
    </row>
    <row r="576" spans="1:65" s="131" customFormat="1" x14ac:dyDescent="0.2">
      <c r="B576" s="132"/>
      <c r="D576" s="123" t="s">
        <v>96</v>
      </c>
      <c r="E576" s="133" t="s">
        <v>10</v>
      </c>
      <c r="F576" s="134" t="s">
        <v>103</v>
      </c>
      <c r="H576" s="135">
        <v>110.43899999999999</v>
      </c>
      <c r="I576" s="136"/>
      <c r="L576" s="132"/>
      <c r="M576" s="137"/>
      <c r="N576" s="138"/>
      <c r="O576" s="138"/>
      <c r="P576" s="138"/>
      <c r="Q576" s="138"/>
      <c r="R576" s="138"/>
      <c r="S576" s="138"/>
      <c r="T576" s="139"/>
      <c r="AT576" s="133" t="s">
        <v>96</v>
      </c>
      <c r="AU576" s="133" t="s">
        <v>2</v>
      </c>
      <c r="AV576" s="131" t="s">
        <v>94</v>
      </c>
      <c r="AW576" s="131" t="s">
        <v>98</v>
      </c>
      <c r="AX576" s="131" t="s">
        <v>85</v>
      </c>
      <c r="AY576" s="133" t="s">
        <v>87</v>
      </c>
    </row>
    <row r="577" spans="1:65" s="14" customFormat="1" ht="21.6" customHeight="1" x14ac:dyDescent="0.2">
      <c r="A577" s="10"/>
      <c r="B577" s="106"/>
      <c r="C577" s="148" t="s">
        <v>1035</v>
      </c>
      <c r="D577" s="148" t="s">
        <v>153</v>
      </c>
      <c r="E577" s="149" t="s">
        <v>1036</v>
      </c>
      <c r="F577" s="150" t="s">
        <v>1037</v>
      </c>
      <c r="G577" s="151" t="s">
        <v>92</v>
      </c>
      <c r="H577" s="152">
        <v>3.5289999999999999</v>
      </c>
      <c r="I577" s="153"/>
      <c r="J577" s="154">
        <f>ROUND(I577*H577,2)</f>
        <v>0</v>
      </c>
      <c r="K577" s="150" t="s">
        <v>93</v>
      </c>
      <c r="L577" s="155"/>
      <c r="M577" s="156" t="s">
        <v>10</v>
      </c>
      <c r="N577" s="157" t="s">
        <v>27</v>
      </c>
      <c r="O577" s="116"/>
      <c r="P577" s="117">
        <f>O577*H577</f>
        <v>0</v>
      </c>
      <c r="Q577" s="117">
        <v>0.03</v>
      </c>
      <c r="R577" s="117">
        <f>Q577*H577</f>
        <v>0.10586999999999999</v>
      </c>
      <c r="S577" s="117">
        <v>0</v>
      </c>
      <c r="T577" s="118">
        <f>S577*H577</f>
        <v>0</v>
      </c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R577" s="119" t="s">
        <v>279</v>
      </c>
      <c r="AT577" s="119" t="s">
        <v>153</v>
      </c>
      <c r="AU577" s="119" t="s">
        <v>2</v>
      </c>
      <c r="AY577" s="2" t="s">
        <v>87</v>
      </c>
      <c r="BE577" s="120">
        <f>IF(N577="základní",J577,0)</f>
        <v>0</v>
      </c>
      <c r="BF577" s="120">
        <f>IF(N577="snížená",J577,0)</f>
        <v>0</v>
      </c>
      <c r="BG577" s="120">
        <f>IF(N577="zákl. přenesená",J577,0)</f>
        <v>0</v>
      </c>
      <c r="BH577" s="120">
        <f>IF(N577="sníž. přenesená",J577,0)</f>
        <v>0</v>
      </c>
      <c r="BI577" s="120">
        <f>IF(N577="nulová",J577,0)</f>
        <v>0</v>
      </c>
      <c r="BJ577" s="2" t="s">
        <v>85</v>
      </c>
      <c r="BK577" s="120">
        <f>ROUND(I577*H577,2)</f>
        <v>0</v>
      </c>
      <c r="BL577" s="2" t="s">
        <v>181</v>
      </c>
      <c r="BM577" s="119" t="s">
        <v>1038</v>
      </c>
    </row>
    <row r="578" spans="1:65" s="121" customFormat="1" x14ac:dyDescent="0.2">
      <c r="B578" s="122"/>
      <c r="D578" s="123" t="s">
        <v>96</v>
      </c>
      <c r="E578" s="124" t="s">
        <v>10</v>
      </c>
      <c r="F578" s="125" t="s">
        <v>1039</v>
      </c>
      <c r="H578" s="126">
        <v>3.5289999999999999</v>
      </c>
      <c r="I578" s="127"/>
      <c r="L578" s="122"/>
      <c r="M578" s="128"/>
      <c r="N578" s="129"/>
      <c r="O578" s="129"/>
      <c r="P578" s="129"/>
      <c r="Q578" s="129"/>
      <c r="R578" s="129"/>
      <c r="S578" s="129"/>
      <c r="T578" s="130"/>
      <c r="AT578" s="124" t="s">
        <v>96</v>
      </c>
      <c r="AU578" s="124" t="s">
        <v>2</v>
      </c>
      <c r="AV578" s="121" t="s">
        <v>2</v>
      </c>
      <c r="AW578" s="121" t="s">
        <v>98</v>
      </c>
      <c r="AX578" s="121" t="s">
        <v>86</v>
      </c>
      <c r="AY578" s="124" t="s">
        <v>87</v>
      </c>
    </row>
    <row r="579" spans="1:65" s="131" customFormat="1" x14ac:dyDescent="0.2">
      <c r="B579" s="132"/>
      <c r="D579" s="123" t="s">
        <v>96</v>
      </c>
      <c r="E579" s="133" t="s">
        <v>10</v>
      </c>
      <c r="F579" s="134" t="s">
        <v>103</v>
      </c>
      <c r="H579" s="135">
        <v>3.5289999999999999</v>
      </c>
      <c r="I579" s="136"/>
      <c r="L579" s="132"/>
      <c r="M579" s="137"/>
      <c r="N579" s="138"/>
      <c r="O579" s="138"/>
      <c r="P579" s="138"/>
      <c r="Q579" s="138"/>
      <c r="R579" s="138"/>
      <c r="S579" s="138"/>
      <c r="T579" s="139"/>
      <c r="AT579" s="133" t="s">
        <v>96</v>
      </c>
      <c r="AU579" s="133" t="s">
        <v>2</v>
      </c>
      <c r="AV579" s="131" t="s">
        <v>94</v>
      </c>
      <c r="AW579" s="131" t="s">
        <v>98</v>
      </c>
      <c r="AX579" s="131" t="s">
        <v>85</v>
      </c>
      <c r="AY579" s="133" t="s">
        <v>87</v>
      </c>
    </row>
    <row r="580" spans="1:65" s="14" customFormat="1" ht="21.6" customHeight="1" x14ac:dyDescent="0.2">
      <c r="A580" s="10"/>
      <c r="B580" s="106"/>
      <c r="C580" s="148" t="s">
        <v>1040</v>
      </c>
      <c r="D580" s="148" t="s">
        <v>153</v>
      </c>
      <c r="E580" s="149" t="s">
        <v>1041</v>
      </c>
      <c r="F580" s="150" t="s">
        <v>1042</v>
      </c>
      <c r="G580" s="151" t="s">
        <v>149</v>
      </c>
      <c r="H580" s="152">
        <v>47.542000000000002</v>
      </c>
      <c r="I580" s="153"/>
      <c r="J580" s="154">
        <f>ROUND(I580*H580,2)</f>
        <v>0</v>
      </c>
      <c r="K580" s="150" t="s">
        <v>93</v>
      </c>
      <c r="L580" s="155"/>
      <c r="M580" s="156" t="s">
        <v>10</v>
      </c>
      <c r="N580" s="157" t="s">
        <v>27</v>
      </c>
      <c r="O580" s="116"/>
      <c r="P580" s="117">
        <f>O580*H580</f>
        <v>0</v>
      </c>
      <c r="Q580" s="117">
        <v>2.5000000000000001E-3</v>
      </c>
      <c r="R580" s="117">
        <f>Q580*H580</f>
        <v>0.118855</v>
      </c>
      <c r="S580" s="117">
        <v>0</v>
      </c>
      <c r="T580" s="118">
        <f>S580*H580</f>
        <v>0</v>
      </c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R580" s="119" t="s">
        <v>279</v>
      </c>
      <c r="AT580" s="119" t="s">
        <v>153</v>
      </c>
      <c r="AU580" s="119" t="s">
        <v>2</v>
      </c>
      <c r="AY580" s="2" t="s">
        <v>87</v>
      </c>
      <c r="BE580" s="120">
        <f>IF(N580="základní",J580,0)</f>
        <v>0</v>
      </c>
      <c r="BF580" s="120">
        <f>IF(N580="snížená",J580,0)</f>
        <v>0</v>
      </c>
      <c r="BG580" s="120">
        <f>IF(N580="zákl. přenesená",J580,0)</f>
        <v>0</v>
      </c>
      <c r="BH580" s="120">
        <f>IF(N580="sníž. přenesená",J580,0)</f>
        <v>0</v>
      </c>
      <c r="BI580" s="120">
        <f>IF(N580="nulová",J580,0)</f>
        <v>0</v>
      </c>
      <c r="BJ580" s="2" t="s">
        <v>85</v>
      </c>
      <c r="BK580" s="120">
        <f>ROUND(I580*H580,2)</f>
        <v>0</v>
      </c>
      <c r="BL580" s="2" t="s">
        <v>181</v>
      </c>
      <c r="BM580" s="119" t="s">
        <v>1043</v>
      </c>
    </row>
    <row r="581" spans="1:65" s="121" customFormat="1" x14ac:dyDescent="0.2">
      <c r="B581" s="122"/>
      <c r="D581" s="123" t="s">
        <v>96</v>
      </c>
      <c r="E581" s="124" t="s">
        <v>10</v>
      </c>
      <c r="F581" s="125" t="s">
        <v>1044</v>
      </c>
      <c r="H581" s="126">
        <v>47.542000000000002</v>
      </c>
      <c r="I581" s="127"/>
      <c r="L581" s="122"/>
      <c r="M581" s="128"/>
      <c r="N581" s="129"/>
      <c r="O581" s="129"/>
      <c r="P581" s="129"/>
      <c r="Q581" s="129"/>
      <c r="R581" s="129"/>
      <c r="S581" s="129"/>
      <c r="T581" s="130"/>
      <c r="AT581" s="124" t="s">
        <v>96</v>
      </c>
      <c r="AU581" s="124" t="s">
        <v>2</v>
      </c>
      <c r="AV581" s="121" t="s">
        <v>2</v>
      </c>
      <c r="AW581" s="121" t="s">
        <v>98</v>
      </c>
      <c r="AX581" s="121" t="s">
        <v>85</v>
      </c>
      <c r="AY581" s="124" t="s">
        <v>87</v>
      </c>
    </row>
    <row r="582" spans="1:65" s="14" customFormat="1" ht="43.15" customHeight="1" x14ac:dyDescent="0.2">
      <c r="A582" s="10"/>
      <c r="B582" s="106"/>
      <c r="C582" s="107" t="s">
        <v>1045</v>
      </c>
      <c r="D582" s="107" t="s">
        <v>89</v>
      </c>
      <c r="E582" s="108" t="s">
        <v>1046</v>
      </c>
      <c r="F582" s="109" t="s">
        <v>1047</v>
      </c>
      <c r="G582" s="110" t="s">
        <v>149</v>
      </c>
      <c r="H582" s="111">
        <v>959.25</v>
      </c>
      <c r="I582" s="112"/>
      <c r="J582" s="113">
        <f>ROUND(I582*H582,2)</f>
        <v>0</v>
      </c>
      <c r="K582" s="109" t="s">
        <v>93</v>
      </c>
      <c r="L582" s="11"/>
      <c r="M582" s="114" t="s">
        <v>10</v>
      </c>
      <c r="N582" s="115" t="s">
        <v>27</v>
      </c>
      <c r="O582" s="116"/>
      <c r="P582" s="117">
        <f>O582*H582</f>
        <v>0</v>
      </c>
      <c r="Q582" s="117">
        <v>2.0400000000000001E-3</v>
      </c>
      <c r="R582" s="117">
        <f>Q582*H582</f>
        <v>1.9568700000000001</v>
      </c>
      <c r="S582" s="117">
        <v>0</v>
      </c>
      <c r="T582" s="118">
        <f>S582*H582</f>
        <v>0</v>
      </c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R582" s="119" t="s">
        <v>181</v>
      </c>
      <c r="AT582" s="119" t="s">
        <v>89</v>
      </c>
      <c r="AU582" s="119" t="s">
        <v>2</v>
      </c>
      <c r="AY582" s="2" t="s">
        <v>87</v>
      </c>
      <c r="BE582" s="120">
        <f>IF(N582="základní",J582,0)</f>
        <v>0</v>
      </c>
      <c r="BF582" s="120">
        <f>IF(N582="snížená",J582,0)</f>
        <v>0</v>
      </c>
      <c r="BG582" s="120">
        <f>IF(N582="zákl. přenesená",J582,0)</f>
        <v>0</v>
      </c>
      <c r="BH582" s="120">
        <f>IF(N582="sníž. přenesená",J582,0)</f>
        <v>0</v>
      </c>
      <c r="BI582" s="120">
        <f>IF(N582="nulová",J582,0)</f>
        <v>0</v>
      </c>
      <c r="BJ582" s="2" t="s">
        <v>85</v>
      </c>
      <c r="BK582" s="120">
        <f>ROUND(I582*H582,2)</f>
        <v>0</v>
      </c>
      <c r="BL582" s="2" t="s">
        <v>181</v>
      </c>
      <c r="BM582" s="119" t="s">
        <v>1048</v>
      </c>
    </row>
    <row r="583" spans="1:65" s="121" customFormat="1" ht="22.5" x14ac:dyDescent="0.2">
      <c r="B583" s="122"/>
      <c r="D583" s="123" t="s">
        <v>96</v>
      </c>
      <c r="E583" s="124" t="s">
        <v>10</v>
      </c>
      <c r="F583" s="125" t="s">
        <v>1049</v>
      </c>
      <c r="H583" s="126">
        <v>959.25</v>
      </c>
      <c r="I583" s="127"/>
      <c r="L583" s="122"/>
      <c r="M583" s="128"/>
      <c r="N583" s="129"/>
      <c r="O583" s="129"/>
      <c r="P583" s="129"/>
      <c r="Q583" s="129"/>
      <c r="R583" s="129"/>
      <c r="S583" s="129"/>
      <c r="T583" s="130"/>
      <c r="AT583" s="124" t="s">
        <v>96</v>
      </c>
      <c r="AU583" s="124" t="s">
        <v>2</v>
      </c>
      <c r="AV583" s="121" t="s">
        <v>2</v>
      </c>
      <c r="AW583" s="121" t="s">
        <v>98</v>
      </c>
      <c r="AX583" s="121" t="s">
        <v>85</v>
      </c>
      <c r="AY583" s="124" t="s">
        <v>87</v>
      </c>
    </row>
    <row r="584" spans="1:65" s="14" customFormat="1" ht="21.6" customHeight="1" x14ac:dyDescent="0.2">
      <c r="A584" s="10"/>
      <c r="B584" s="106"/>
      <c r="C584" s="148" t="s">
        <v>1050</v>
      </c>
      <c r="D584" s="148" t="s">
        <v>153</v>
      </c>
      <c r="E584" s="149" t="s">
        <v>1051</v>
      </c>
      <c r="F584" s="150" t="s">
        <v>1052</v>
      </c>
      <c r="G584" s="151" t="s">
        <v>149</v>
      </c>
      <c r="H584" s="152">
        <v>335.73700000000002</v>
      </c>
      <c r="I584" s="153"/>
      <c r="J584" s="154">
        <f>ROUND(I584*H584,2)</f>
        <v>0</v>
      </c>
      <c r="K584" s="150" t="s">
        <v>93</v>
      </c>
      <c r="L584" s="155"/>
      <c r="M584" s="156" t="s">
        <v>10</v>
      </c>
      <c r="N584" s="157" t="s">
        <v>27</v>
      </c>
      <c r="O584" s="116"/>
      <c r="P584" s="117">
        <f>O584*H584</f>
        <v>0</v>
      </c>
      <c r="Q584" s="117">
        <v>3.0000000000000001E-3</v>
      </c>
      <c r="R584" s="117">
        <f>Q584*H584</f>
        <v>1.0072110000000001</v>
      </c>
      <c r="S584" s="117">
        <v>0</v>
      </c>
      <c r="T584" s="118">
        <f>S584*H584</f>
        <v>0</v>
      </c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R584" s="119" t="s">
        <v>279</v>
      </c>
      <c r="AT584" s="119" t="s">
        <v>153</v>
      </c>
      <c r="AU584" s="119" t="s">
        <v>2</v>
      </c>
      <c r="AY584" s="2" t="s">
        <v>87</v>
      </c>
      <c r="BE584" s="120">
        <f>IF(N584="základní",J584,0)</f>
        <v>0</v>
      </c>
      <c r="BF584" s="120">
        <f>IF(N584="snížená",J584,0)</f>
        <v>0</v>
      </c>
      <c r="BG584" s="120">
        <f>IF(N584="zákl. přenesená",J584,0)</f>
        <v>0</v>
      </c>
      <c r="BH584" s="120">
        <f>IF(N584="sníž. přenesená",J584,0)</f>
        <v>0</v>
      </c>
      <c r="BI584" s="120">
        <f>IF(N584="nulová",J584,0)</f>
        <v>0</v>
      </c>
      <c r="BJ584" s="2" t="s">
        <v>85</v>
      </c>
      <c r="BK584" s="120">
        <f>ROUND(I584*H584,2)</f>
        <v>0</v>
      </c>
      <c r="BL584" s="2" t="s">
        <v>181</v>
      </c>
      <c r="BM584" s="119" t="s">
        <v>1053</v>
      </c>
    </row>
    <row r="585" spans="1:65" s="121" customFormat="1" ht="22.5" x14ac:dyDescent="0.2">
      <c r="B585" s="122"/>
      <c r="D585" s="123" t="s">
        <v>96</v>
      </c>
      <c r="E585" s="124" t="s">
        <v>10</v>
      </c>
      <c r="F585" s="125" t="s">
        <v>1054</v>
      </c>
      <c r="H585" s="126">
        <v>335.73700000000002</v>
      </c>
      <c r="I585" s="127"/>
      <c r="L585" s="122"/>
      <c r="M585" s="128"/>
      <c r="N585" s="129"/>
      <c r="O585" s="129"/>
      <c r="P585" s="129"/>
      <c r="Q585" s="129"/>
      <c r="R585" s="129"/>
      <c r="S585" s="129"/>
      <c r="T585" s="130"/>
      <c r="AT585" s="124" t="s">
        <v>96</v>
      </c>
      <c r="AU585" s="124" t="s">
        <v>2</v>
      </c>
      <c r="AV585" s="121" t="s">
        <v>2</v>
      </c>
      <c r="AW585" s="121" t="s">
        <v>98</v>
      </c>
      <c r="AX585" s="121" t="s">
        <v>85</v>
      </c>
      <c r="AY585" s="124" t="s">
        <v>87</v>
      </c>
    </row>
    <row r="586" spans="1:65" s="14" customFormat="1" ht="21.6" customHeight="1" x14ac:dyDescent="0.2">
      <c r="A586" s="10"/>
      <c r="B586" s="106"/>
      <c r="C586" s="148" t="s">
        <v>1055</v>
      </c>
      <c r="D586" s="148" t="s">
        <v>153</v>
      </c>
      <c r="E586" s="149" t="s">
        <v>1056</v>
      </c>
      <c r="F586" s="150" t="s">
        <v>1057</v>
      </c>
      <c r="G586" s="151" t="s">
        <v>149</v>
      </c>
      <c r="H586" s="152">
        <v>335.73700000000002</v>
      </c>
      <c r="I586" s="153"/>
      <c r="J586" s="154">
        <f>ROUND(I586*H586,2)</f>
        <v>0</v>
      </c>
      <c r="K586" s="150" t="s">
        <v>93</v>
      </c>
      <c r="L586" s="155"/>
      <c r="M586" s="156" t="s">
        <v>10</v>
      </c>
      <c r="N586" s="157" t="s">
        <v>27</v>
      </c>
      <c r="O586" s="116"/>
      <c r="P586" s="117">
        <f>O586*H586</f>
        <v>0</v>
      </c>
      <c r="Q586" s="117">
        <v>2.8E-3</v>
      </c>
      <c r="R586" s="117">
        <f>Q586*H586</f>
        <v>0.94006360000000011</v>
      </c>
      <c r="S586" s="117">
        <v>0</v>
      </c>
      <c r="T586" s="118">
        <f>S586*H586</f>
        <v>0</v>
      </c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R586" s="119" t="s">
        <v>279</v>
      </c>
      <c r="AT586" s="119" t="s">
        <v>153</v>
      </c>
      <c r="AU586" s="119" t="s">
        <v>2</v>
      </c>
      <c r="AY586" s="2" t="s">
        <v>87</v>
      </c>
      <c r="BE586" s="120">
        <f>IF(N586="základní",J586,0)</f>
        <v>0</v>
      </c>
      <c r="BF586" s="120">
        <f>IF(N586="snížená",J586,0)</f>
        <v>0</v>
      </c>
      <c r="BG586" s="120">
        <f>IF(N586="zákl. přenesená",J586,0)</f>
        <v>0</v>
      </c>
      <c r="BH586" s="120">
        <f>IF(N586="sníž. přenesená",J586,0)</f>
        <v>0</v>
      </c>
      <c r="BI586" s="120">
        <f>IF(N586="nulová",J586,0)</f>
        <v>0</v>
      </c>
      <c r="BJ586" s="2" t="s">
        <v>85</v>
      </c>
      <c r="BK586" s="120">
        <f>ROUND(I586*H586,2)</f>
        <v>0</v>
      </c>
      <c r="BL586" s="2" t="s">
        <v>181</v>
      </c>
      <c r="BM586" s="119" t="s">
        <v>1058</v>
      </c>
    </row>
    <row r="587" spans="1:65" s="121" customFormat="1" ht="22.5" x14ac:dyDescent="0.2">
      <c r="B587" s="122"/>
      <c r="D587" s="123" t="s">
        <v>96</v>
      </c>
      <c r="E587" s="124" t="s">
        <v>10</v>
      </c>
      <c r="F587" s="125" t="s">
        <v>1054</v>
      </c>
      <c r="H587" s="126">
        <v>335.73700000000002</v>
      </c>
      <c r="I587" s="127"/>
      <c r="L587" s="122"/>
      <c r="M587" s="128"/>
      <c r="N587" s="129"/>
      <c r="O587" s="129"/>
      <c r="P587" s="129"/>
      <c r="Q587" s="129"/>
      <c r="R587" s="129"/>
      <c r="S587" s="129"/>
      <c r="T587" s="130"/>
      <c r="AT587" s="124" t="s">
        <v>96</v>
      </c>
      <c r="AU587" s="124" t="s">
        <v>2</v>
      </c>
      <c r="AV587" s="121" t="s">
        <v>2</v>
      </c>
      <c r="AW587" s="121" t="s">
        <v>98</v>
      </c>
      <c r="AX587" s="121" t="s">
        <v>85</v>
      </c>
      <c r="AY587" s="124" t="s">
        <v>87</v>
      </c>
    </row>
    <row r="588" spans="1:65" s="14" customFormat="1" ht="21.6" customHeight="1" x14ac:dyDescent="0.2">
      <c r="A588" s="10"/>
      <c r="B588" s="106"/>
      <c r="C588" s="148" t="s">
        <v>1059</v>
      </c>
      <c r="D588" s="148" t="s">
        <v>153</v>
      </c>
      <c r="E588" s="149" t="s">
        <v>1060</v>
      </c>
      <c r="F588" s="150" t="s">
        <v>1061</v>
      </c>
      <c r="G588" s="151" t="s">
        <v>92</v>
      </c>
      <c r="H588" s="152">
        <v>41.966999999999999</v>
      </c>
      <c r="I588" s="153"/>
      <c r="J588" s="154">
        <f>ROUND(I588*H588,2)</f>
        <v>0</v>
      </c>
      <c r="K588" s="150" t="s">
        <v>93</v>
      </c>
      <c r="L588" s="155"/>
      <c r="M588" s="156" t="s">
        <v>10</v>
      </c>
      <c r="N588" s="157" t="s">
        <v>27</v>
      </c>
      <c r="O588" s="116"/>
      <c r="P588" s="117">
        <f>O588*H588</f>
        <v>0</v>
      </c>
      <c r="Q588" s="117">
        <v>0.02</v>
      </c>
      <c r="R588" s="117">
        <f>Q588*H588</f>
        <v>0.83933999999999997</v>
      </c>
      <c r="S588" s="117">
        <v>0</v>
      </c>
      <c r="T588" s="118">
        <f>S588*H588</f>
        <v>0</v>
      </c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R588" s="119" t="s">
        <v>279</v>
      </c>
      <c r="AT588" s="119" t="s">
        <v>153</v>
      </c>
      <c r="AU588" s="119" t="s">
        <v>2</v>
      </c>
      <c r="AY588" s="2" t="s">
        <v>87</v>
      </c>
      <c r="BE588" s="120">
        <f>IF(N588="základní",J588,0)</f>
        <v>0</v>
      </c>
      <c r="BF588" s="120">
        <f>IF(N588="snížená",J588,0)</f>
        <v>0</v>
      </c>
      <c r="BG588" s="120">
        <f>IF(N588="zákl. přenesená",J588,0)</f>
        <v>0</v>
      </c>
      <c r="BH588" s="120">
        <f>IF(N588="sníž. přenesená",J588,0)</f>
        <v>0</v>
      </c>
      <c r="BI588" s="120">
        <f>IF(N588="nulová",J588,0)</f>
        <v>0</v>
      </c>
      <c r="BJ588" s="2" t="s">
        <v>85</v>
      </c>
      <c r="BK588" s="120">
        <f>ROUND(I588*H588,2)</f>
        <v>0</v>
      </c>
      <c r="BL588" s="2" t="s">
        <v>181</v>
      </c>
      <c r="BM588" s="119" t="s">
        <v>1062</v>
      </c>
    </row>
    <row r="589" spans="1:65" s="121" customFormat="1" ht="22.5" x14ac:dyDescent="0.2">
      <c r="B589" s="122"/>
      <c r="D589" s="123" t="s">
        <v>96</v>
      </c>
      <c r="E589" s="124" t="s">
        <v>10</v>
      </c>
      <c r="F589" s="125" t="s">
        <v>1063</v>
      </c>
      <c r="H589" s="126">
        <v>41.966999999999999</v>
      </c>
      <c r="I589" s="127"/>
      <c r="L589" s="122"/>
      <c r="M589" s="128"/>
      <c r="N589" s="129"/>
      <c r="O589" s="129"/>
      <c r="P589" s="129"/>
      <c r="Q589" s="129"/>
      <c r="R589" s="129"/>
      <c r="S589" s="129"/>
      <c r="T589" s="130"/>
      <c r="AT589" s="124" t="s">
        <v>96</v>
      </c>
      <c r="AU589" s="124" t="s">
        <v>2</v>
      </c>
      <c r="AV589" s="121" t="s">
        <v>2</v>
      </c>
      <c r="AW589" s="121" t="s">
        <v>98</v>
      </c>
      <c r="AX589" s="121" t="s">
        <v>85</v>
      </c>
      <c r="AY589" s="124" t="s">
        <v>87</v>
      </c>
    </row>
    <row r="590" spans="1:65" s="14" customFormat="1" ht="43.15" customHeight="1" x14ac:dyDescent="0.2">
      <c r="A590" s="10"/>
      <c r="B590" s="106"/>
      <c r="C590" s="107" t="s">
        <v>1064</v>
      </c>
      <c r="D590" s="107" t="s">
        <v>89</v>
      </c>
      <c r="E590" s="108" t="s">
        <v>1065</v>
      </c>
      <c r="F590" s="109" t="s">
        <v>1066</v>
      </c>
      <c r="G590" s="110" t="s">
        <v>149</v>
      </c>
      <c r="H590" s="111">
        <v>216.34</v>
      </c>
      <c r="I590" s="112"/>
      <c r="J590" s="113">
        <f>ROUND(I590*H590,2)</f>
        <v>0</v>
      </c>
      <c r="K590" s="109" t="s">
        <v>93</v>
      </c>
      <c r="L590" s="11"/>
      <c r="M590" s="114" t="s">
        <v>10</v>
      </c>
      <c r="N590" s="115" t="s">
        <v>27</v>
      </c>
      <c r="O590" s="116"/>
      <c r="P590" s="117">
        <f>O590*H590</f>
        <v>0</v>
      </c>
      <c r="Q590" s="117">
        <v>0</v>
      </c>
      <c r="R590" s="117">
        <f>Q590*H590</f>
        <v>0</v>
      </c>
      <c r="S590" s="117">
        <v>0</v>
      </c>
      <c r="T590" s="118">
        <f>S590*H590</f>
        <v>0</v>
      </c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R590" s="119" t="s">
        <v>181</v>
      </c>
      <c r="AT590" s="119" t="s">
        <v>89</v>
      </c>
      <c r="AU590" s="119" t="s">
        <v>2</v>
      </c>
      <c r="AY590" s="2" t="s">
        <v>87</v>
      </c>
      <c r="BE590" s="120">
        <f>IF(N590="základní",J590,0)</f>
        <v>0</v>
      </c>
      <c r="BF590" s="120">
        <f>IF(N590="snížená",J590,0)</f>
        <v>0</v>
      </c>
      <c r="BG590" s="120">
        <f>IF(N590="zákl. přenesená",J590,0)</f>
        <v>0</v>
      </c>
      <c r="BH590" s="120">
        <f>IF(N590="sníž. přenesená",J590,0)</f>
        <v>0</v>
      </c>
      <c r="BI590" s="120">
        <f>IF(N590="nulová",J590,0)</f>
        <v>0</v>
      </c>
      <c r="BJ590" s="2" t="s">
        <v>85</v>
      </c>
      <c r="BK590" s="120">
        <f>ROUND(I590*H590,2)</f>
        <v>0</v>
      </c>
      <c r="BL590" s="2" t="s">
        <v>181</v>
      </c>
      <c r="BM590" s="119" t="s">
        <v>1067</v>
      </c>
    </row>
    <row r="591" spans="1:65" s="121" customFormat="1" x14ac:dyDescent="0.2">
      <c r="B591" s="122"/>
      <c r="D591" s="123" t="s">
        <v>96</v>
      </c>
      <c r="E591" s="124" t="s">
        <v>10</v>
      </c>
      <c r="F591" s="125" t="s">
        <v>615</v>
      </c>
      <c r="H591" s="126">
        <v>216.34</v>
      </c>
      <c r="I591" s="127"/>
      <c r="L591" s="122"/>
      <c r="M591" s="128"/>
      <c r="N591" s="129"/>
      <c r="O591" s="129"/>
      <c r="P591" s="129"/>
      <c r="Q591" s="129"/>
      <c r="R591" s="129"/>
      <c r="S591" s="129"/>
      <c r="T591" s="130"/>
      <c r="AT591" s="124" t="s">
        <v>96</v>
      </c>
      <c r="AU591" s="124" t="s">
        <v>2</v>
      </c>
      <c r="AV591" s="121" t="s">
        <v>2</v>
      </c>
      <c r="AW591" s="121" t="s">
        <v>98</v>
      </c>
      <c r="AX591" s="121" t="s">
        <v>85</v>
      </c>
      <c r="AY591" s="124" t="s">
        <v>87</v>
      </c>
    </row>
    <row r="592" spans="1:65" s="14" customFormat="1" ht="14.45" customHeight="1" x14ac:dyDescent="0.2">
      <c r="A592" s="10"/>
      <c r="B592" s="106"/>
      <c r="C592" s="148" t="s">
        <v>1068</v>
      </c>
      <c r="D592" s="148" t="s">
        <v>153</v>
      </c>
      <c r="E592" s="149" t="s">
        <v>1069</v>
      </c>
      <c r="F592" s="150" t="s">
        <v>1070</v>
      </c>
      <c r="G592" s="151" t="s">
        <v>149</v>
      </c>
      <c r="H592" s="152">
        <v>248.791</v>
      </c>
      <c r="I592" s="153"/>
      <c r="J592" s="154">
        <f>ROUND(I592*H592,2)</f>
        <v>0</v>
      </c>
      <c r="K592" s="150" t="s">
        <v>93</v>
      </c>
      <c r="L592" s="155"/>
      <c r="M592" s="156" t="s">
        <v>10</v>
      </c>
      <c r="N592" s="157" t="s">
        <v>27</v>
      </c>
      <c r="O592" s="116"/>
      <c r="P592" s="117">
        <f>O592*H592</f>
        <v>0</v>
      </c>
      <c r="Q592" s="117">
        <v>4.0000000000000002E-4</v>
      </c>
      <c r="R592" s="117">
        <f>Q592*H592</f>
        <v>9.9516400000000005E-2</v>
      </c>
      <c r="S592" s="117">
        <v>0</v>
      </c>
      <c r="T592" s="118">
        <f>S592*H592</f>
        <v>0</v>
      </c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R592" s="119" t="s">
        <v>279</v>
      </c>
      <c r="AT592" s="119" t="s">
        <v>153</v>
      </c>
      <c r="AU592" s="119" t="s">
        <v>2</v>
      </c>
      <c r="AY592" s="2" t="s">
        <v>87</v>
      </c>
      <c r="BE592" s="120">
        <f>IF(N592="základní",J592,0)</f>
        <v>0</v>
      </c>
      <c r="BF592" s="120">
        <f>IF(N592="snížená",J592,0)</f>
        <v>0</v>
      </c>
      <c r="BG592" s="120">
        <f>IF(N592="zákl. přenesená",J592,0)</f>
        <v>0</v>
      </c>
      <c r="BH592" s="120">
        <f>IF(N592="sníž. přenesená",J592,0)</f>
        <v>0</v>
      </c>
      <c r="BI592" s="120">
        <f>IF(N592="nulová",J592,0)</f>
        <v>0</v>
      </c>
      <c r="BJ592" s="2" t="s">
        <v>85</v>
      </c>
      <c r="BK592" s="120">
        <f>ROUND(I592*H592,2)</f>
        <v>0</v>
      </c>
      <c r="BL592" s="2" t="s">
        <v>181</v>
      </c>
      <c r="BM592" s="119" t="s">
        <v>1071</v>
      </c>
    </row>
    <row r="593" spans="1:65" s="121" customFormat="1" x14ac:dyDescent="0.2">
      <c r="B593" s="122"/>
      <c r="D593" s="123" t="s">
        <v>96</v>
      </c>
      <c r="E593" s="124" t="s">
        <v>10</v>
      </c>
      <c r="F593" s="125" t="s">
        <v>1072</v>
      </c>
      <c r="H593" s="126">
        <v>248.791</v>
      </c>
      <c r="I593" s="127"/>
      <c r="L593" s="122"/>
      <c r="M593" s="128"/>
      <c r="N593" s="129"/>
      <c r="O593" s="129"/>
      <c r="P593" s="129"/>
      <c r="Q593" s="129"/>
      <c r="R593" s="129"/>
      <c r="S593" s="129"/>
      <c r="T593" s="130"/>
      <c r="AT593" s="124" t="s">
        <v>96</v>
      </c>
      <c r="AU593" s="124" t="s">
        <v>2</v>
      </c>
      <c r="AV593" s="121" t="s">
        <v>2</v>
      </c>
      <c r="AW593" s="121" t="s">
        <v>98</v>
      </c>
      <c r="AX593" s="121" t="s">
        <v>85</v>
      </c>
      <c r="AY593" s="124" t="s">
        <v>87</v>
      </c>
    </row>
    <row r="594" spans="1:65" s="14" customFormat="1" ht="43.15" customHeight="1" x14ac:dyDescent="0.2">
      <c r="A594" s="10"/>
      <c r="B594" s="106"/>
      <c r="C594" s="107" t="s">
        <v>1073</v>
      </c>
      <c r="D594" s="107" t="s">
        <v>89</v>
      </c>
      <c r="E594" s="108" t="s">
        <v>1074</v>
      </c>
      <c r="F594" s="109" t="s">
        <v>1075</v>
      </c>
      <c r="G594" s="110" t="s">
        <v>199</v>
      </c>
      <c r="H594" s="111">
        <v>6.5579999999999998</v>
      </c>
      <c r="I594" s="112"/>
      <c r="J594" s="113">
        <f>ROUND(I594*H594,2)</f>
        <v>0</v>
      </c>
      <c r="K594" s="109" t="s">
        <v>93</v>
      </c>
      <c r="L594" s="11"/>
      <c r="M594" s="114" t="s">
        <v>10</v>
      </c>
      <c r="N594" s="115" t="s">
        <v>27</v>
      </c>
      <c r="O594" s="116"/>
      <c r="P594" s="117">
        <f>O594*H594</f>
        <v>0</v>
      </c>
      <c r="Q594" s="117">
        <v>0</v>
      </c>
      <c r="R594" s="117">
        <f>Q594*H594</f>
        <v>0</v>
      </c>
      <c r="S594" s="117">
        <v>0</v>
      </c>
      <c r="T594" s="118">
        <f>S594*H594</f>
        <v>0</v>
      </c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R594" s="119" t="s">
        <v>181</v>
      </c>
      <c r="AT594" s="119" t="s">
        <v>89</v>
      </c>
      <c r="AU594" s="119" t="s">
        <v>2</v>
      </c>
      <c r="AY594" s="2" t="s">
        <v>87</v>
      </c>
      <c r="BE594" s="120">
        <f>IF(N594="základní",J594,0)</f>
        <v>0</v>
      </c>
      <c r="BF594" s="120">
        <f>IF(N594="snížená",J594,0)</f>
        <v>0</v>
      </c>
      <c r="BG594" s="120">
        <f>IF(N594="zákl. přenesená",J594,0)</f>
        <v>0</v>
      </c>
      <c r="BH594" s="120">
        <f>IF(N594="sníž. přenesená",J594,0)</f>
        <v>0</v>
      </c>
      <c r="BI594" s="120">
        <f>IF(N594="nulová",J594,0)</f>
        <v>0</v>
      </c>
      <c r="BJ594" s="2" t="s">
        <v>85</v>
      </c>
      <c r="BK594" s="120">
        <f>ROUND(I594*H594,2)</f>
        <v>0</v>
      </c>
      <c r="BL594" s="2" t="s">
        <v>181</v>
      </c>
      <c r="BM594" s="119" t="s">
        <v>1076</v>
      </c>
    </row>
    <row r="595" spans="1:65" s="92" customFormat="1" ht="22.9" customHeight="1" x14ac:dyDescent="0.2">
      <c r="B595" s="93"/>
      <c r="D595" s="94" t="s">
        <v>83</v>
      </c>
      <c r="E595" s="104" t="s">
        <v>1077</v>
      </c>
      <c r="F595" s="104" t="s">
        <v>1078</v>
      </c>
      <c r="I595" s="96"/>
      <c r="J595" s="105">
        <f>BK595</f>
        <v>0</v>
      </c>
      <c r="L595" s="93"/>
      <c r="M595" s="98"/>
      <c r="N595" s="99"/>
      <c r="O595" s="99"/>
      <c r="P595" s="100">
        <f>SUM(P596:P603)</f>
        <v>0</v>
      </c>
      <c r="Q595" s="99"/>
      <c r="R595" s="100">
        <f>SUM(R596:R603)</f>
        <v>0.72526245000000011</v>
      </c>
      <c r="S595" s="99"/>
      <c r="T595" s="101">
        <f>SUM(T596:T603)</f>
        <v>0</v>
      </c>
      <c r="AR595" s="94" t="s">
        <v>2</v>
      </c>
      <c r="AT595" s="102" t="s">
        <v>83</v>
      </c>
      <c r="AU595" s="102" t="s">
        <v>85</v>
      </c>
      <c r="AY595" s="94" t="s">
        <v>87</v>
      </c>
      <c r="BK595" s="103">
        <f>SUM(BK596:BK603)</f>
        <v>0</v>
      </c>
    </row>
    <row r="596" spans="1:65" s="14" customFormat="1" ht="54" customHeight="1" x14ac:dyDescent="0.2">
      <c r="A596" s="10"/>
      <c r="B596" s="106"/>
      <c r="C596" s="107" t="s">
        <v>1079</v>
      </c>
      <c r="D596" s="107" t="s">
        <v>89</v>
      </c>
      <c r="E596" s="108" t="s">
        <v>1080</v>
      </c>
      <c r="F596" s="109" t="s">
        <v>1081</v>
      </c>
      <c r="G596" s="110" t="s">
        <v>149</v>
      </c>
      <c r="H596" s="111">
        <v>8.6050000000000004</v>
      </c>
      <c r="I596" s="112"/>
      <c r="J596" s="113">
        <f>ROUND(I596*H596,2)</f>
        <v>0</v>
      </c>
      <c r="K596" s="109" t="s">
        <v>93</v>
      </c>
      <c r="L596" s="11"/>
      <c r="M596" s="114" t="s">
        <v>10</v>
      </c>
      <c r="N596" s="115" t="s">
        <v>27</v>
      </c>
      <c r="O596" s="116"/>
      <c r="P596" s="117">
        <f>O596*H596</f>
        <v>0</v>
      </c>
      <c r="Q596" s="117">
        <v>1.223E-2</v>
      </c>
      <c r="R596" s="117">
        <f>Q596*H596</f>
        <v>0.10523915</v>
      </c>
      <c r="S596" s="117">
        <v>0</v>
      </c>
      <c r="T596" s="118">
        <f>S596*H596</f>
        <v>0</v>
      </c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R596" s="119" t="s">
        <v>181</v>
      </c>
      <c r="AT596" s="119" t="s">
        <v>89</v>
      </c>
      <c r="AU596" s="119" t="s">
        <v>2</v>
      </c>
      <c r="AY596" s="2" t="s">
        <v>87</v>
      </c>
      <c r="BE596" s="120">
        <f>IF(N596="základní",J596,0)</f>
        <v>0</v>
      </c>
      <c r="BF596" s="120">
        <f>IF(N596="snížená",J596,0)</f>
        <v>0</v>
      </c>
      <c r="BG596" s="120">
        <f>IF(N596="zákl. přenesená",J596,0)</f>
        <v>0</v>
      </c>
      <c r="BH596" s="120">
        <f>IF(N596="sníž. přenesená",J596,0)</f>
        <v>0</v>
      </c>
      <c r="BI596" s="120">
        <f>IF(N596="nulová",J596,0)</f>
        <v>0</v>
      </c>
      <c r="BJ596" s="2" t="s">
        <v>85</v>
      </c>
      <c r="BK596" s="120">
        <f>ROUND(I596*H596,2)</f>
        <v>0</v>
      </c>
      <c r="BL596" s="2" t="s">
        <v>181</v>
      </c>
      <c r="BM596" s="119" t="s">
        <v>1082</v>
      </c>
    </row>
    <row r="597" spans="1:65" s="121" customFormat="1" x14ac:dyDescent="0.2">
      <c r="B597" s="122"/>
      <c r="D597" s="123" t="s">
        <v>96</v>
      </c>
      <c r="E597" s="124" t="s">
        <v>10</v>
      </c>
      <c r="F597" s="125" t="s">
        <v>1083</v>
      </c>
      <c r="H597" s="126">
        <v>8.6050000000000004</v>
      </c>
      <c r="I597" s="127"/>
      <c r="L597" s="122"/>
      <c r="M597" s="128"/>
      <c r="N597" s="129"/>
      <c r="O597" s="129"/>
      <c r="P597" s="129"/>
      <c r="Q597" s="129"/>
      <c r="R597" s="129"/>
      <c r="S597" s="129"/>
      <c r="T597" s="130"/>
      <c r="AT597" s="124" t="s">
        <v>96</v>
      </c>
      <c r="AU597" s="124" t="s">
        <v>2</v>
      </c>
      <c r="AV597" s="121" t="s">
        <v>2</v>
      </c>
      <c r="AW597" s="121" t="s">
        <v>98</v>
      </c>
      <c r="AX597" s="121" t="s">
        <v>85</v>
      </c>
      <c r="AY597" s="124" t="s">
        <v>87</v>
      </c>
    </row>
    <row r="598" spans="1:65" s="14" customFormat="1" ht="54" customHeight="1" x14ac:dyDescent="0.2">
      <c r="A598" s="10"/>
      <c r="B598" s="106"/>
      <c r="C598" s="107" t="s">
        <v>1084</v>
      </c>
      <c r="D598" s="107" t="s">
        <v>89</v>
      </c>
      <c r="E598" s="108" t="s">
        <v>1085</v>
      </c>
      <c r="F598" s="109" t="s">
        <v>1086</v>
      </c>
      <c r="G598" s="110" t="s">
        <v>149</v>
      </c>
      <c r="H598" s="111">
        <v>44.77</v>
      </c>
      <c r="I598" s="112"/>
      <c r="J598" s="113">
        <f>ROUND(I598*H598,2)</f>
        <v>0</v>
      </c>
      <c r="K598" s="109" t="s">
        <v>93</v>
      </c>
      <c r="L598" s="11"/>
      <c r="M598" s="114" t="s">
        <v>10</v>
      </c>
      <c r="N598" s="115" t="s">
        <v>27</v>
      </c>
      <c r="O598" s="116"/>
      <c r="P598" s="117">
        <f>O598*H598</f>
        <v>0</v>
      </c>
      <c r="Q598" s="117">
        <v>1.2540000000000001E-2</v>
      </c>
      <c r="R598" s="117">
        <f>Q598*H598</f>
        <v>0.56141580000000002</v>
      </c>
      <c r="S598" s="117">
        <v>0</v>
      </c>
      <c r="T598" s="118">
        <f>S598*H598</f>
        <v>0</v>
      </c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R598" s="119" t="s">
        <v>181</v>
      </c>
      <c r="AT598" s="119" t="s">
        <v>89</v>
      </c>
      <c r="AU598" s="119" t="s">
        <v>2</v>
      </c>
      <c r="AY598" s="2" t="s">
        <v>87</v>
      </c>
      <c r="BE598" s="120">
        <f>IF(N598="základní",J598,0)</f>
        <v>0</v>
      </c>
      <c r="BF598" s="120">
        <f>IF(N598="snížená",J598,0)</f>
        <v>0</v>
      </c>
      <c r="BG598" s="120">
        <f>IF(N598="zákl. přenesená",J598,0)</f>
        <v>0</v>
      </c>
      <c r="BH598" s="120">
        <f>IF(N598="sníž. přenesená",J598,0)</f>
        <v>0</v>
      </c>
      <c r="BI598" s="120">
        <f>IF(N598="nulová",J598,0)</f>
        <v>0</v>
      </c>
      <c r="BJ598" s="2" t="s">
        <v>85</v>
      </c>
      <c r="BK598" s="120">
        <f>ROUND(I598*H598,2)</f>
        <v>0</v>
      </c>
      <c r="BL598" s="2" t="s">
        <v>181</v>
      </c>
      <c r="BM598" s="119" t="s">
        <v>1087</v>
      </c>
    </row>
    <row r="599" spans="1:65" s="121" customFormat="1" x14ac:dyDescent="0.2">
      <c r="B599" s="122"/>
      <c r="D599" s="123" t="s">
        <v>96</v>
      </c>
      <c r="E599" s="124" t="s">
        <v>10</v>
      </c>
      <c r="F599" s="125" t="s">
        <v>1088</v>
      </c>
      <c r="H599" s="126">
        <v>44.77</v>
      </c>
      <c r="I599" s="127"/>
      <c r="L599" s="122"/>
      <c r="M599" s="128"/>
      <c r="N599" s="129"/>
      <c r="O599" s="129"/>
      <c r="P599" s="129"/>
      <c r="Q599" s="129"/>
      <c r="R599" s="129"/>
      <c r="S599" s="129"/>
      <c r="T599" s="130"/>
      <c r="AT599" s="124" t="s">
        <v>96</v>
      </c>
      <c r="AU599" s="124" t="s">
        <v>2</v>
      </c>
      <c r="AV599" s="121" t="s">
        <v>2</v>
      </c>
      <c r="AW599" s="121" t="s">
        <v>98</v>
      </c>
      <c r="AX599" s="121" t="s">
        <v>85</v>
      </c>
      <c r="AY599" s="124" t="s">
        <v>87</v>
      </c>
    </row>
    <row r="600" spans="1:65" s="14" customFormat="1" ht="54" customHeight="1" x14ac:dyDescent="0.2">
      <c r="A600" s="10"/>
      <c r="B600" s="106"/>
      <c r="C600" s="107" t="s">
        <v>1089</v>
      </c>
      <c r="D600" s="107" t="s">
        <v>89</v>
      </c>
      <c r="E600" s="108" t="s">
        <v>1090</v>
      </c>
      <c r="F600" s="109" t="s">
        <v>1091</v>
      </c>
      <c r="G600" s="110" t="s">
        <v>149</v>
      </c>
      <c r="H600" s="111">
        <v>4.25</v>
      </c>
      <c r="I600" s="112"/>
      <c r="J600" s="113">
        <f>ROUND(I600*H600,2)</f>
        <v>0</v>
      </c>
      <c r="K600" s="109" t="s">
        <v>93</v>
      </c>
      <c r="L600" s="11"/>
      <c r="M600" s="114" t="s">
        <v>10</v>
      </c>
      <c r="N600" s="115" t="s">
        <v>27</v>
      </c>
      <c r="O600" s="116"/>
      <c r="P600" s="117">
        <f>O600*H600</f>
        <v>0</v>
      </c>
      <c r="Q600" s="117">
        <v>1.379E-2</v>
      </c>
      <c r="R600" s="117">
        <f>Q600*H600</f>
        <v>5.86075E-2</v>
      </c>
      <c r="S600" s="117">
        <v>0</v>
      </c>
      <c r="T600" s="118">
        <f>S600*H600</f>
        <v>0</v>
      </c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R600" s="119" t="s">
        <v>181</v>
      </c>
      <c r="AT600" s="119" t="s">
        <v>89</v>
      </c>
      <c r="AU600" s="119" t="s">
        <v>2</v>
      </c>
      <c r="AY600" s="2" t="s">
        <v>87</v>
      </c>
      <c r="BE600" s="120">
        <f>IF(N600="základní",J600,0)</f>
        <v>0</v>
      </c>
      <c r="BF600" s="120">
        <f>IF(N600="snížená",J600,0)</f>
        <v>0</v>
      </c>
      <c r="BG600" s="120">
        <f>IF(N600="zákl. přenesená",J600,0)</f>
        <v>0</v>
      </c>
      <c r="BH600" s="120">
        <f>IF(N600="sníž. přenesená",J600,0)</f>
        <v>0</v>
      </c>
      <c r="BI600" s="120">
        <f>IF(N600="nulová",J600,0)</f>
        <v>0</v>
      </c>
      <c r="BJ600" s="2" t="s">
        <v>85</v>
      </c>
      <c r="BK600" s="120">
        <f>ROUND(I600*H600,2)</f>
        <v>0</v>
      </c>
      <c r="BL600" s="2" t="s">
        <v>181</v>
      </c>
      <c r="BM600" s="119" t="s">
        <v>1092</v>
      </c>
    </row>
    <row r="601" spans="1:65" s="140" customFormat="1" x14ac:dyDescent="0.2">
      <c r="B601" s="141"/>
      <c r="D601" s="123" t="s">
        <v>96</v>
      </c>
      <c r="E601" s="142" t="s">
        <v>10</v>
      </c>
      <c r="F601" s="143" t="s">
        <v>1093</v>
      </c>
      <c r="H601" s="142" t="s">
        <v>10</v>
      </c>
      <c r="I601" s="144"/>
      <c r="L601" s="141"/>
      <c r="M601" s="145"/>
      <c r="N601" s="146"/>
      <c r="O601" s="146"/>
      <c r="P601" s="146"/>
      <c r="Q601" s="146"/>
      <c r="R601" s="146"/>
      <c r="S601" s="146"/>
      <c r="T601" s="147"/>
      <c r="AT601" s="142" t="s">
        <v>96</v>
      </c>
      <c r="AU601" s="142" t="s">
        <v>2</v>
      </c>
      <c r="AV601" s="140" t="s">
        <v>85</v>
      </c>
      <c r="AW601" s="140" t="s">
        <v>98</v>
      </c>
      <c r="AX601" s="140" t="s">
        <v>86</v>
      </c>
      <c r="AY601" s="142" t="s">
        <v>87</v>
      </c>
    </row>
    <row r="602" spans="1:65" s="121" customFormat="1" x14ac:dyDescent="0.2">
      <c r="B602" s="122"/>
      <c r="D602" s="123" t="s">
        <v>96</v>
      </c>
      <c r="E602" s="124" t="s">
        <v>10</v>
      </c>
      <c r="F602" s="125" t="s">
        <v>1094</v>
      </c>
      <c r="H602" s="126">
        <v>4.25</v>
      </c>
      <c r="I602" s="127"/>
      <c r="L602" s="122"/>
      <c r="M602" s="128"/>
      <c r="N602" s="129"/>
      <c r="O602" s="129"/>
      <c r="P602" s="129"/>
      <c r="Q602" s="129"/>
      <c r="R602" s="129"/>
      <c r="S602" s="129"/>
      <c r="T602" s="130"/>
      <c r="AT602" s="124" t="s">
        <v>96</v>
      </c>
      <c r="AU602" s="124" t="s">
        <v>2</v>
      </c>
      <c r="AV602" s="121" t="s">
        <v>2</v>
      </c>
      <c r="AW602" s="121" t="s">
        <v>98</v>
      </c>
      <c r="AX602" s="121" t="s">
        <v>85</v>
      </c>
      <c r="AY602" s="124" t="s">
        <v>87</v>
      </c>
    </row>
    <row r="603" spans="1:65" s="14" customFormat="1" ht="64.900000000000006" customHeight="1" x14ac:dyDescent="0.2">
      <c r="A603" s="10"/>
      <c r="B603" s="106"/>
      <c r="C603" s="107" t="s">
        <v>1095</v>
      </c>
      <c r="D603" s="107" t="s">
        <v>89</v>
      </c>
      <c r="E603" s="108" t="s">
        <v>1096</v>
      </c>
      <c r="F603" s="109" t="s">
        <v>1097</v>
      </c>
      <c r="G603" s="110" t="s">
        <v>199</v>
      </c>
      <c r="H603" s="111">
        <v>0.72499999999999998</v>
      </c>
      <c r="I603" s="112"/>
      <c r="J603" s="113">
        <f>ROUND(I603*H603,2)</f>
        <v>0</v>
      </c>
      <c r="K603" s="109" t="s">
        <v>93</v>
      </c>
      <c r="L603" s="11"/>
      <c r="M603" s="114" t="s">
        <v>10</v>
      </c>
      <c r="N603" s="115" t="s">
        <v>27</v>
      </c>
      <c r="O603" s="116"/>
      <c r="P603" s="117">
        <f>O603*H603</f>
        <v>0</v>
      </c>
      <c r="Q603" s="117">
        <v>0</v>
      </c>
      <c r="R603" s="117">
        <f>Q603*H603</f>
        <v>0</v>
      </c>
      <c r="S603" s="117">
        <v>0</v>
      </c>
      <c r="T603" s="118">
        <f>S603*H603</f>
        <v>0</v>
      </c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R603" s="119" t="s">
        <v>181</v>
      </c>
      <c r="AT603" s="119" t="s">
        <v>89</v>
      </c>
      <c r="AU603" s="119" t="s">
        <v>2</v>
      </c>
      <c r="AY603" s="2" t="s">
        <v>87</v>
      </c>
      <c r="BE603" s="120">
        <f>IF(N603="základní",J603,0)</f>
        <v>0</v>
      </c>
      <c r="BF603" s="120">
        <f>IF(N603="snížená",J603,0)</f>
        <v>0</v>
      </c>
      <c r="BG603" s="120">
        <f>IF(N603="zákl. přenesená",J603,0)</f>
        <v>0</v>
      </c>
      <c r="BH603" s="120">
        <f>IF(N603="sníž. přenesená",J603,0)</f>
        <v>0</v>
      </c>
      <c r="BI603" s="120">
        <f>IF(N603="nulová",J603,0)</f>
        <v>0</v>
      </c>
      <c r="BJ603" s="2" t="s">
        <v>85</v>
      </c>
      <c r="BK603" s="120">
        <f>ROUND(I603*H603,2)</f>
        <v>0</v>
      </c>
      <c r="BL603" s="2" t="s">
        <v>181</v>
      </c>
      <c r="BM603" s="119" t="s">
        <v>1098</v>
      </c>
    </row>
    <row r="604" spans="1:65" s="92" customFormat="1" ht="22.9" customHeight="1" x14ac:dyDescent="0.2">
      <c r="B604" s="93"/>
      <c r="D604" s="94" t="s">
        <v>83</v>
      </c>
      <c r="E604" s="104" t="s">
        <v>1099</v>
      </c>
      <c r="F604" s="104" t="s">
        <v>1100</v>
      </c>
      <c r="I604" s="96"/>
      <c r="J604" s="105">
        <f>BK604</f>
        <v>0</v>
      </c>
      <c r="L604" s="93"/>
      <c r="M604" s="98"/>
      <c r="N604" s="99"/>
      <c r="O604" s="99"/>
      <c r="P604" s="100">
        <f>SUM(P605:P612)</f>
        <v>0</v>
      </c>
      <c r="Q604" s="99"/>
      <c r="R604" s="100">
        <f>SUM(R605:R612)</f>
        <v>0.29925800000000002</v>
      </c>
      <c r="S604" s="99"/>
      <c r="T604" s="101">
        <f>SUM(T605:T612)</f>
        <v>0</v>
      </c>
      <c r="AR604" s="94" t="s">
        <v>2</v>
      </c>
      <c r="AT604" s="102" t="s">
        <v>83</v>
      </c>
      <c r="AU604" s="102" t="s">
        <v>85</v>
      </c>
      <c r="AY604" s="94" t="s">
        <v>87</v>
      </c>
      <c r="BK604" s="103">
        <f>SUM(BK605:BK612)</f>
        <v>0</v>
      </c>
    </row>
    <row r="605" spans="1:65" s="14" customFormat="1" ht="32.450000000000003" customHeight="1" x14ac:dyDescent="0.2">
      <c r="A605" s="10"/>
      <c r="B605" s="106"/>
      <c r="C605" s="107" t="s">
        <v>1101</v>
      </c>
      <c r="D605" s="107" t="s">
        <v>89</v>
      </c>
      <c r="E605" s="108" t="s">
        <v>1102</v>
      </c>
      <c r="F605" s="109" t="s">
        <v>1103</v>
      </c>
      <c r="G605" s="110" t="s">
        <v>166</v>
      </c>
      <c r="H605" s="111">
        <v>63.2</v>
      </c>
      <c r="I605" s="112"/>
      <c r="J605" s="113">
        <f>ROUND(I605*H605,2)</f>
        <v>0</v>
      </c>
      <c r="K605" s="109" t="s">
        <v>93</v>
      </c>
      <c r="L605" s="11"/>
      <c r="M605" s="114" t="s">
        <v>10</v>
      </c>
      <c r="N605" s="115" t="s">
        <v>27</v>
      </c>
      <c r="O605" s="116"/>
      <c r="P605" s="117">
        <f>O605*H605</f>
        <v>0</v>
      </c>
      <c r="Q605" s="117">
        <v>3.47E-3</v>
      </c>
      <c r="R605" s="117">
        <f>Q605*H605</f>
        <v>0.219304</v>
      </c>
      <c r="S605" s="117">
        <v>0</v>
      </c>
      <c r="T605" s="118">
        <f>S605*H605</f>
        <v>0</v>
      </c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R605" s="119" t="s">
        <v>181</v>
      </c>
      <c r="AT605" s="119" t="s">
        <v>89</v>
      </c>
      <c r="AU605" s="119" t="s">
        <v>2</v>
      </c>
      <c r="AY605" s="2" t="s">
        <v>87</v>
      </c>
      <c r="BE605" s="120">
        <f>IF(N605="základní",J605,0)</f>
        <v>0</v>
      </c>
      <c r="BF605" s="120">
        <f>IF(N605="snížená",J605,0)</f>
        <v>0</v>
      </c>
      <c r="BG605" s="120">
        <f>IF(N605="zákl. přenesená",J605,0)</f>
        <v>0</v>
      </c>
      <c r="BH605" s="120">
        <f>IF(N605="sníž. přenesená",J605,0)</f>
        <v>0</v>
      </c>
      <c r="BI605" s="120">
        <f>IF(N605="nulová",J605,0)</f>
        <v>0</v>
      </c>
      <c r="BJ605" s="2" t="s">
        <v>85</v>
      </c>
      <c r="BK605" s="120">
        <f>ROUND(I605*H605,2)</f>
        <v>0</v>
      </c>
      <c r="BL605" s="2" t="s">
        <v>181</v>
      </c>
      <c r="BM605" s="119" t="s">
        <v>1104</v>
      </c>
    </row>
    <row r="606" spans="1:65" s="121" customFormat="1" x14ac:dyDescent="0.2">
      <c r="B606" s="122"/>
      <c r="D606" s="123" t="s">
        <v>96</v>
      </c>
      <c r="E606" s="124" t="s">
        <v>10</v>
      </c>
      <c r="F606" s="125" t="s">
        <v>1105</v>
      </c>
      <c r="H606" s="126">
        <v>63.2</v>
      </c>
      <c r="I606" s="127"/>
      <c r="L606" s="122"/>
      <c r="M606" s="128"/>
      <c r="N606" s="129"/>
      <c r="O606" s="129"/>
      <c r="P606" s="129"/>
      <c r="Q606" s="129"/>
      <c r="R606" s="129"/>
      <c r="S606" s="129"/>
      <c r="T606" s="130"/>
      <c r="AT606" s="124" t="s">
        <v>96</v>
      </c>
      <c r="AU606" s="124" t="s">
        <v>2</v>
      </c>
      <c r="AV606" s="121" t="s">
        <v>2</v>
      </c>
      <c r="AW606" s="121" t="s">
        <v>98</v>
      </c>
      <c r="AX606" s="121" t="s">
        <v>86</v>
      </c>
      <c r="AY606" s="124" t="s">
        <v>87</v>
      </c>
    </row>
    <row r="607" spans="1:65" s="131" customFormat="1" x14ac:dyDescent="0.2">
      <c r="B607" s="132"/>
      <c r="D607" s="123" t="s">
        <v>96</v>
      </c>
      <c r="E607" s="133" t="s">
        <v>10</v>
      </c>
      <c r="F607" s="134" t="s">
        <v>103</v>
      </c>
      <c r="H607" s="135">
        <v>63.2</v>
      </c>
      <c r="I607" s="136"/>
      <c r="L607" s="132"/>
      <c r="M607" s="137"/>
      <c r="N607" s="138"/>
      <c r="O607" s="138"/>
      <c r="P607" s="138"/>
      <c r="Q607" s="138"/>
      <c r="R607" s="138"/>
      <c r="S607" s="138"/>
      <c r="T607" s="139"/>
      <c r="AT607" s="133" t="s">
        <v>96</v>
      </c>
      <c r="AU607" s="133" t="s">
        <v>2</v>
      </c>
      <c r="AV607" s="131" t="s">
        <v>94</v>
      </c>
      <c r="AW607" s="131" t="s">
        <v>98</v>
      </c>
      <c r="AX607" s="131" t="s">
        <v>85</v>
      </c>
      <c r="AY607" s="133" t="s">
        <v>87</v>
      </c>
    </row>
    <row r="608" spans="1:65" s="14" customFormat="1" ht="32.450000000000003" customHeight="1" x14ac:dyDescent="0.2">
      <c r="A608" s="10"/>
      <c r="B608" s="106"/>
      <c r="C608" s="107" t="s">
        <v>1106</v>
      </c>
      <c r="D608" s="107" t="s">
        <v>89</v>
      </c>
      <c r="E608" s="108" t="s">
        <v>1107</v>
      </c>
      <c r="F608" s="109" t="s">
        <v>1108</v>
      </c>
      <c r="G608" s="110" t="s">
        <v>166</v>
      </c>
      <c r="H608" s="111">
        <v>7</v>
      </c>
      <c r="I608" s="112"/>
      <c r="J608" s="113">
        <f>ROUND(I608*H608,2)</f>
        <v>0</v>
      </c>
      <c r="K608" s="109" t="s">
        <v>93</v>
      </c>
      <c r="L608" s="11"/>
      <c r="M608" s="114" t="s">
        <v>10</v>
      </c>
      <c r="N608" s="115" t="s">
        <v>27</v>
      </c>
      <c r="O608" s="116"/>
      <c r="P608" s="117">
        <f>O608*H608</f>
        <v>0</v>
      </c>
      <c r="Q608" s="117">
        <v>7.8600000000000007E-3</v>
      </c>
      <c r="R608" s="117">
        <f>Q608*H608</f>
        <v>5.5020000000000006E-2</v>
      </c>
      <c r="S608" s="117">
        <v>0</v>
      </c>
      <c r="T608" s="118">
        <f>S608*H608</f>
        <v>0</v>
      </c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R608" s="119" t="s">
        <v>181</v>
      </c>
      <c r="AT608" s="119" t="s">
        <v>89</v>
      </c>
      <c r="AU608" s="119" t="s">
        <v>2</v>
      </c>
      <c r="AY608" s="2" t="s">
        <v>87</v>
      </c>
      <c r="BE608" s="120">
        <f>IF(N608="základní",J608,0)</f>
        <v>0</v>
      </c>
      <c r="BF608" s="120">
        <f>IF(N608="snížená",J608,0)</f>
        <v>0</v>
      </c>
      <c r="BG608" s="120">
        <f>IF(N608="zákl. přenesená",J608,0)</f>
        <v>0</v>
      </c>
      <c r="BH608" s="120">
        <f>IF(N608="sníž. přenesená",J608,0)</f>
        <v>0</v>
      </c>
      <c r="BI608" s="120">
        <f>IF(N608="nulová",J608,0)</f>
        <v>0</v>
      </c>
      <c r="BJ608" s="2" t="s">
        <v>85</v>
      </c>
      <c r="BK608" s="120">
        <f>ROUND(I608*H608,2)</f>
        <v>0</v>
      </c>
      <c r="BL608" s="2" t="s">
        <v>181</v>
      </c>
      <c r="BM608" s="119" t="s">
        <v>1109</v>
      </c>
    </row>
    <row r="609" spans="1:65" s="121" customFormat="1" x14ac:dyDescent="0.2">
      <c r="B609" s="122"/>
      <c r="D609" s="123" t="s">
        <v>96</v>
      </c>
      <c r="E609" s="124" t="s">
        <v>10</v>
      </c>
      <c r="F609" s="125" t="s">
        <v>1110</v>
      </c>
      <c r="H609" s="126">
        <v>7</v>
      </c>
      <c r="I609" s="127"/>
      <c r="L609" s="122"/>
      <c r="M609" s="128"/>
      <c r="N609" s="129"/>
      <c r="O609" s="129"/>
      <c r="P609" s="129"/>
      <c r="Q609" s="129"/>
      <c r="R609" s="129"/>
      <c r="S609" s="129"/>
      <c r="T609" s="130"/>
      <c r="AT609" s="124" t="s">
        <v>96</v>
      </c>
      <c r="AU609" s="124" t="s">
        <v>2</v>
      </c>
      <c r="AV609" s="121" t="s">
        <v>2</v>
      </c>
      <c r="AW609" s="121" t="s">
        <v>98</v>
      </c>
      <c r="AX609" s="121" t="s">
        <v>85</v>
      </c>
      <c r="AY609" s="124" t="s">
        <v>87</v>
      </c>
    </row>
    <row r="610" spans="1:65" s="14" customFormat="1" ht="32.450000000000003" customHeight="1" x14ac:dyDescent="0.2">
      <c r="A610" s="10"/>
      <c r="B610" s="106"/>
      <c r="C610" s="107" t="s">
        <v>1111</v>
      </c>
      <c r="D610" s="107" t="s">
        <v>89</v>
      </c>
      <c r="E610" s="108" t="s">
        <v>1112</v>
      </c>
      <c r="F610" s="109" t="s">
        <v>1113</v>
      </c>
      <c r="G610" s="110" t="s">
        <v>166</v>
      </c>
      <c r="H610" s="111">
        <v>13.7</v>
      </c>
      <c r="I610" s="112"/>
      <c r="J610" s="113">
        <f>ROUND(I610*H610,2)</f>
        <v>0</v>
      </c>
      <c r="K610" s="109" t="s">
        <v>93</v>
      </c>
      <c r="L610" s="11"/>
      <c r="M610" s="114" t="s">
        <v>10</v>
      </c>
      <c r="N610" s="115" t="s">
        <v>27</v>
      </c>
      <c r="O610" s="116"/>
      <c r="P610" s="117">
        <f>O610*H610</f>
        <v>0</v>
      </c>
      <c r="Q610" s="117">
        <v>1.82E-3</v>
      </c>
      <c r="R610" s="117">
        <f>Q610*H610</f>
        <v>2.4933999999999998E-2</v>
      </c>
      <c r="S610" s="117">
        <v>0</v>
      </c>
      <c r="T610" s="118">
        <f>S610*H610</f>
        <v>0</v>
      </c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R610" s="119" t="s">
        <v>181</v>
      </c>
      <c r="AT610" s="119" t="s">
        <v>89</v>
      </c>
      <c r="AU610" s="119" t="s">
        <v>2</v>
      </c>
      <c r="AY610" s="2" t="s">
        <v>87</v>
      </c>
      <c r="BE610" s="120">
        <f>IF(N610="základní",J610,0)</f>
        <v>0</v>
      </c>
      <c r="BF610" s="120">
        <f>IF(N610="snížená",J610,0)</f>
        <v>0</v>
      </c>
      <c r="BG610" s="120">
        <f>IF(N610="zákl. přenesená",J610,0)</f>
        <v>0</v>
      </c>
      <c r="BH610" s="120">
        <f>IF(N610="sníž. přenesená",J610,0)</f>
        <v>0</v>
      </c>
      <c r="BI610" s="120">
        <f>IF(N610="nulová",J610,0)</f>
        <v>0</v>
      </c>
      <c r="BJ610" s="2" t="s">
        <v>85</v>
      </c>
      <c r="BK610" s="120">
        <f>ROUND(I610*H610,2)</f>
        <v>0</v>
      </c>
      <c r="BL610" s="2" t="s">
        <v>181</v>
      </c>
      <c r="BM610" s="119" t="s">
        <v>1114</v>
      </c>
    </row>
    <row r="611" spans="1:65" s="121" customFormat="1" x14ac:dyDescent="0.2">
      <c r="B611" s="122"/>
      <c r="D611" s="123" t="s">
        <v>96</v>
      </c>
      <c r="E611" s="124" t="s">
        <v>10</v>
      </c>
      <c r="F611" s="125" t="s">
        <v>1115</v>
      </c>
      <c r="H611" s="126">
        <v>13.7</v>
      </c>
      <c r="I611" s="127"/>
      <c r="L611" s="122"/>
      <c r="M611" s="128"/>
      <c r="N611" s="129"/>
      <c r="O611" s="129"/>
      <c r="P611" s="129"/>
      <c r="Q611" s="129"/>
      <c r="R611" s="129"/>
      <c r="S611" s="129"/>
      <c r="T611" s="130"/>
      <c r="AT611" s="124" t="s">
        <v>96</v>
      </c>
      <c r="AU611" s="124" t="s">
        <v>2</v>
      </c>
      <c r="AV611" s="121" t="s">
        <v>2</v>
      </c>
      <c r="AW611" s="121" t="s">
        <v>98</v>
      </c>
      <c r="AX611" s="121" t="s">
        <v>85</v>
      </c>
      <c r="AY611" s="124" t="s">
        <v>87</v>
      </c>
    </row>
    <row r="612" spans="1:65" s="14" customFormat="1" ht="43.15" customHeight="1" x14ac:dyDescent="0.2">
      <c r="A612" s="10"/>
      <c r="B612" s="106"/>
      <c r="C612" s="107" t="s">
        <v>1116</v>
      </c>
      <c r="D612" s="107" t="s">
        <v>89</v>
      </c>
      <c r="E612" s="108" t="s">
        <v>1117</v>
      </c>
      <c r="F612" s="109" t="s">
        <v>1118</v>
      </c>
      <c r="G612" s="110" t="s">
        <v>199</v>
      </c>
      <c r="H612" s="111">
        <v>0.29899999999999999</v>
      </c>
      <c r="I612" s="112"/>
      <c r="J612" s="113">
        <f>ROUND(I612*H612,2)</f>
        <v>0</v>
      </c>
      <c r="K612" s="109" t="s">
        <v>93</v>
      </c>
      <c r="L612" s="11"/>
      <c r="M612" s="114" t="s">
        <v>10</v>
      </c>
      <c r="N612" s="115" t="s">
        <v>27</v>
      </c>
      <c r="O612" s="116"/>
      <c r="P612" s="117">
        <f>O612*H612</f>
        <v>0</v>
      </c>
      <c r="Q612" s="117">
        <v>0</v>
      </c>
      <c r="R612" s="117">
        <f>Q612*H612</f>
        <v>0</v>
      </c>
      <c r="S612" s="117">
        <v>0</v>
      </c>
      <c r="T612" s="118">
        <f>S612*H612</f>
        <v>0</v>
      </c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R612" s="119" t="s">
        <v>181</v>
      </c>
      <c r="AT612" s="119" t="s">
        <v>89</v>
      </c>
      <c r="AU612" s="119" t="s">
        <v>2</v>
      </c>
      <c r="AY612" s="2" t="s">
        <v>87</v>
      </c>
      <c r="BE612" s="120">
        <f>IF(N612="základní",J612,0)</f>
        <v>0</v>
      </c>
      <c r="BF612" s="120">
        <f>IF(N612="snížená",J612,0)</f>
        <v>0</v>
      </c>
      <c r="BG612" s="120">
        <f>IF(N612="zákl. přenesená",J612,0)</f>
        <v>0</v>
      </c>
      <c r="BH612" s="120">
        <f>IF(N612="sníž. přenesená",J612,0)</f>
        <v>0</v>
      </c>
      <c r="BI612" s="120">
        <f>IF(N612="nulová",J612,0)</f>
        <v>0</v>
      </c>
      <c r="BJ612" s="2" t="s">
        <v>85</v>
      </c>
      <c r="BK612" s="120">
        <f>ROUND(I612*H612,2)</f>
        <v>0</v>
      </c>
      <c r="BL612" s="2" t="s">
        <v>181</v>
      </c>
      <c r="BM612" s="119" t="s">
        <v>1119</v>
      </c>
    </row>
    <row r="613" spans="1:65" s="92" customFormat="1" ht="22.9" customHeight="1" x14ac:dyDescent="0.2">
      <c r="B613" s="93"/>
      <c r="D613" s="94" t="s">
        <v>83</v>
      </c>
      <c r="E613" s="104" t="s">
        <v>1120</v>
      </c>
      <c r="F613" s="104" t="s">
        <v>1121</v>
      </c>
      <c r="I613" s="96"/>
      <c r="J613" s="105">
        <f>BK613</f>
        <v>0</v>
      </c>
      <c r="L613" s="93"/>
      <c r="M613" s="98"/>
      <c r="N613" s="99"/>
      <c r="O613" s="99"/>
      <c r="P613" s="100">
        <f>SUM(P614:P625)</f>
        <v>0</v>
      </c>
      <c r="Q613" s="99"/>
      <c r="R613" s="100">
        <f>SUM(R614:R625)</f>
        <v>0</v>
      </c>
      <c r="S613" s="99"/>
      <c r="T613" s="101">
        <f>SUM(T614:T625)</f>
        <v>0</v>
      </c>
      <c r="AR613" s="94" t="s">
        <v>2</v>
      </c>
      <c r="AT613" s="102" t="s">
        <v>83</v>
      </c>
      <c r="AU613" s="102" t="s">
        <v>85</v>
      </c>
      <c r="AY613" s="94" t="s">
        <v>87</v>
      </c>
      <c r="BK613" s="103">
        <f>SUM(BK614:BK625)</f>
        <v>0</v>
      </c>
    </row>
    <row r="614" spans="1:65" s="14" customFormat="1" ht="32.450000000000003" customHeight="1" x14ac:dyDescent="0.2">
      <c r="A614" s="10"/>
      <c r="B614" s="106"/>
      <c r="C614" s="107" t="s">
        <v>1122</v>
      </c>
      <c r="D614" s="107" t="s">
        <v>89</v>
      </c>
      <c r="E614" s="108" t="s">
        <v>1123</v>
      </c>
      <c r="F614" s="109" t="s">
        <v>1124</v>
      </c>
      <c r="G614" s="110" t="s">
        <v>139</v>
      </c>
      <c r="H614" s="111">
        <v>2</v>
      </c>
      <c r="I614" s="112"/>
      <c r="J614" s="113">
        <f t="shared" ref="J614:J625" si="10">ROUND(I614*H614,2)</f>
        <v>0</v>
      </c>
      <c r="K614" s="109" t="s">
        <v>10</v>
      </c>
      <c r="L614" s="11"/>
      <c r="M614" s="114" t="s">
        <v>10</v>
      </c>
      <c r="N614" s="115" t="s">
        <v>27</v>
      </c>
      <c r="O614" s="116"/>
      <c r="P614" s="117">
        <f t="shared" ref="P614:P625" si="11">O614*H614</f>
        <v>0</v>
      </c>
      <c r="Q614" s="117">
        <v>0</v>
      </c>
      <c r="R614" s="117">
        <f t="shared" ref="R614:R625" si="12">Q614*H614</f>
        <v>0</v>
      </c>
      <c r="S614" s="117">
        <v>0</v>
      </c>
      <c r="T614" s="118">
        <f t="shared" ref="T614:T625" si="13">S614*H614</f>
        <v>0</v>
      </c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R614" s="119" t="s">
        <v>181</v>
      </c>
      <c r="AT614" s="119" t="s">
        <v>89</v>
      </c>
      <c r="AU614" s="119" t="s">
        <v>2</v>
      </c>
      <c r="AY614" s="2" t="s">
        <v>87</v>
      </c>
      <c r="BE614" s="120">
        <f t="shared" ref="BE614:BE625" si="14">IF(N614="základní",J614,0)</f>
        <v>0</v>
      </c>
      <c r="BF614" s="120">
        <f t="shared" ref="BF614:BF625" si="15">IF(N614="snížená",J614,0)</f>
        <v>0</v>
      </c>
      <c r="BG614" s="120">
        <f t="shared" ref="BG614:BG625" si="16">IF(N614="zákl. přenesená",J614,0)</f>
        <v>0</v>
      </c>
      <c r="BH614" s="120">
        <f t="shared" ref="BH614:BH625" si="17">IF(N614="sníž. přenesená",J614,0)</f>
        <v>0</v>
      </c>
      <c r="BI614" s="120">
        <f t="shared" ref="BI614:BI625" si="18">IF(N614="nulová",J614,0)</f>
        <v>0</v>
      </c>
      <c r="BJ614" s="2" t="s">
        <v>85</v>
      </c>
      <c r="BK614" s="120">
        <f t="shared" ref="BK614:BK625" si="19">ROUND(I614*H614,2)</f>
        <v>0</v>
      </c>
      <c r="BL614" s="2" t="s">
        <v>181</v>
      </c>
      <c r="BM614" s="119" t="s">
        <v>1125</v>
      </c>
    </row>
    <row r="615" spans="1:65" s="14" customFormat="1" ht="32.450000000000003" customHeight="1" x14ac:dyDescent="0.2">
      <c r="A615" s="10"/>
      <c r="B615" s="106"/>
      <c r="C615" s="107" t="s">
        <v>1126</v>
      </c>
      <c r="D615" s="107" t="s">
        <v>89</v>
      </c>
      <c r="E615" s="108" t="s">
        <v>1127</v>
      </c>
      <c r="F615" s="109" t="s">
        <v>1128</v>
      </c>
      <c r="G615" s="110" t="s">
        <v>139</v>
      </c>
      <c r="H615" s="111">
        <v>2</v>
      </c>
      <c r="I615" s="112"/>
      <c r="J615" s="113">
        <f t="shared" si="10"/>
        <v>0</v>
      </c>
      <c r="K615" s="109" t="s">
        <v>10</v>
      </c>
      <c r="L615" s="11"/>
      <c r="M615" s="114" t="s">
        <v>10</v>
      </c>
      <c r="N615" s="115" t="s">
        <v>27</v>
      </c>
      <c r="O615" s="116"/>
      <c r="P615" s="117">
        <f t="shared" si="11"/>
        <v>0</v>
      </c>
      <c r="Q615" s="117">
        <v>0</v>
      </c>
      <c r="R615" s="117">
        <f t="shared" si="12"/>
        <v>0</v>
      </c>
      <c r="S615" s="117">
        <v>0</v>
      </c>
      <c r="T615" s="118">
        <f t="shared" si="13"/>
        <v>0</v>
      </c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R615" s="119" t="s">
        <v>181</v>
      </c>
      <c r="AT615" s="119" t="s">
        <v>89</v>
      </c>
      <c r="AU615" s="119" t="s">
        <v>2</v>
      </c>
      <c r="AY615" s="2" t="s">
        <v>87</v>
      </c>
      <c r="BE615" s="120">
        <f t="shared" si="14"/>
        <v>0</v>
      </c>
      <c r="BF615" s="120">
        <f t="shared" si="15"/>
        <v>0</v>
      </c>
      <c r="BG615" s="120">
        <f t="shared" si="16"/>
        <v>0</v>
      </c>
      <c r="BH615" s="120">
        <f t="shared" si="17"/>
        <v>0</v>
      </c>
      <c r="BI615" s="120">
        <f t="shared" si="18"/>
        <v>0</v>
      </c>
      <c r="BJ615" s="2" t="s">
        <v>85</v>
      </c>
      <c r="BK615" s="120">
        <f t="shared" si="19"/>
        <v>0</v>
      </c>
      <c r="BL615" s="2" t="s">
        <v>181</v>
      </c>
      <c r="BM615" s="119" t="s">
        <v>1129</v>
      </c>
    </row>
    <row r="616" spans="1:65" s="14" customFormat="1" ht="32.450000000000003" customHeight="1" x14ac:dyDescent="0.2">
      <c r="A616" s="10"/>
      <c r="B616" s="106"/>
      <c r="C616" s="107" t="s">
        <v>1130</v>
      </c>
      <c r="D616" s="107" t="s">
        <v>89</v>
      </c>
      <c r="E616" s="108" t="s">
        <v>1131</v>
      </c>
      <c r="F616" s="109" t="s">
        <v>1132</v>
      </c>
      <c r="G616" s="110" t="s">
        <v>139</v>
      </c>
      <c r="H616" s="111">
        <v>1</v>
      </c>
      <c r="I616" s="112"/>
      <c r="J616" s="113">
        <f t="shared" si="10"/>
        <v>0</v>
      </c>
      <c r="K616" s="109" t="s">
        <v>10</v>
      </c>
      <c r="L616" s="11"/>
      <c r="M616" s="114" t="s">
        <v>10</v>
      </c>
      <c r="N616" s="115" t="s">
        <v>27</v>
      </c>
      <c r="O616" s="116"/>
      <c r="P616" s="117">
        <f t="shared" si="11"/>
        <v>0</v>
      </c>
      <c r="Q616" s="117">
        <v>0</v>
      </c>
      <c r="R616" s="117">
        <f t="shared" si="12"/>
        <v>0</v>
      </c>
      <c r="S616" s="117">
        <v>0</v>
      </c>
      <c r="T616" s="118">
        <f t="shared" si="13"/>
        <v>0</v>
      </c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R616" s="119" t="s">
        <v>181</v>
      </c>
      <c r="AT616" s="119" t="s">
        <v>89</v>
      </c>
      <c r="AU616" s="119" t="s">
        <v>2</v>
      </c>
      <c r="AY616" s="2" t="s">
        <v>87</v>
      </c>
      <c r="BE616" s="120">
        <f t="shared" si="14"/>
        <v>0</v>
      </c>
      <c r="BF616" s="120">
        <f t="shared" si="15"/>
        <v>0</v>
      </c>
      <c r="BG616" s="120">
        <f t="shared" si="16"/>
        <v>0</v>
      </c>
      <c r="BH616" s="120">
        <f t="shared" si="17"/>
        <v>0</v>
      </c>
      <c r="BI616" s="120">
        <f t="shared" si="18"/>
        <v>0</v>
      </c>
      <c r="BJ616" s="2" t="s">
        <v>85</v>
      </c>
      <c r="BK616" s="120">
        <f t="shared" si="19"/>
        <v>0</v>
      </c>
      <c r="BL616" s="2" t="s">
        <v>181</v>
      </c>
      <c r="BM616" s="119" t="s">
        <v>1133</v>
      </c>
    </row>
    <row r="617" spans="1:65" s="14" customFormat="1" ht="32.450000000000003" customHeight="1" x14ac:dyDescent="0.2">
      <c r="A617" s="10"/>
      <c r="B617" s="106"/>
      <c r="C617" s="107" t="s">
        <v>1134</v>
      </c>
      <c r="D617" s="107" t="s">
        <v>89</v>
      </c>
      <c r="E617" s="108" t="s">
        <v>1135</v>
      </c>
      <c r="F617" s="109" t="s">
        <v>1136</v>
      </c>
      <c r="G617" s="110" t="s">
        <v>139</v>
      </c>
      <c r="H617" s="111">
        <v>1</v>
      </c>
      <c r="I617" s="112"/>
      <c r="J617" s="113">
        <f t="shared" si="10"/>
        <v>0</v>
      </c>
      <c r="K617" s="109" t="s">
        <v>10</v>
      </c>
      <c r="L617" s="11"/>
      <c r="M617" s="114" t="s">
        <v>10</v>
      </c>
      <c r="N617" s="115" t="s">
        <v>27</v>
      </c>
      <c r="O617" s="116"/>
      <c r="P617" s="117">
        <f t="shared" si="11"/>
        <v>0</v>
      </c>
      <c r="Q617" s="117">
        <v>0</v>
      </c>
      <c r="R617" s="117">
        <f t="shared" si="12"/>
        <v>0</v>
      </c>
      <c r="S617" s="117">
        <v>0</v>
      </c>
      <c r="T617" s="118">
        <f t="shared" si="13"/>
        <v>0</v>
      </c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R617" s="119" t="s">
        <v>181</v>
      </c>
      <c r="AT617" s="119" t="s">
        <v>89</v>
      </c>
      <c r="AU617" s="119" t="s">
        <v>2</v>
      </c>
      <c r="AY617" s="2" t="s">
        <v>87</v>
      </c>
      <c r="BE617" s="120">
        <f t="shared" si="14"/>
        <v>0</v>
      </c>
      <c r="BF617" s="120">
        <f t="shared" si="15"/>
        <v>0</v>
      </c>
      <c r="BG617" s="120">
        <f t="shared" si="16"/>
        <v>0</v>
      </c>
      <c r="BH617" s="120">
        <f t="shared" si="17"/>
        <v>0</v>
      </c>
      <c r="BI617" s="120">
        <f t="shared" si="18"/>
        <v>0</v>
      </c>
      <c r="BJ617" s="2" t="s">
        <v>85</v>
      </c>
      <c r="BK617" s="120">
        <f t="shared" si="19"/>
        <v>0</v>
      </c>
      <c r="BL617" s="2" t="s">
        <v>181</v>
      </c>
      <c r="BM617" s="119" t="s">
        <v>1137</v>
      </c>
    </row>
    <row r="618" spans="1:65" s="14" customFormat="1" ht="32.450000000000003" customHeight="1" x14ac:dyDescent="0.2">
      <c r="A618" s="10"/>
      <c r="B618" s="106"/>
      <c r="C618" s="107" t="s">
        <v>1138</v>
      </c>
      <c r="D618" s="107" t="s">
        <v>89</v>
      </c>
      <c r="E618" s="108" t="s">
        <v>1139</v>
      </c>
      <c r="F618" s="109" t="s">
        <v>1140</v>
      </c>
      <c r="G618" s="110" t="s">
        <v>139</v>
      </c>
      <c r="H618" s="111">
        <v>2</v>
      </c>
      <c r="I618" s="112"/>
      <c r="J618" s="113">
        <f t="shared" si="10"/>
        <v>0</v>
      </c>
      <c r="K618" s="109" t="s">
        <v>10</v>
      </c>
      <c r="L618" s="11"/>
      <c r="M618" s="114" t="s">
        <v>10</v>
      </c>
      <c r="N618" s="115" t="s">
        <v>27</v>
      </c>
      <c r="O618" s="116"/>
      <c r="P618" s="117">
        <f t="shared" si="11"/>
        <v>0</v>
      </c>
      <c r="Q618" s="117">
        <v>0</v>
      </c>
      <c r="R618" s="117">
        <f t="shared" si="12"/>
        <v>0</v>
      </c>
      <c r="S618" s="117">
        <v>0</v>
      </c>
      <c r="T618" s="118">
        <f t="shared" si="13"/>
        <v>0</v>
      </c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R618" s="119" t="s">
        <v>181</v>
      </c>
      <c r="AT618" s="119" t="s">
        <v>89</v>
      </c>
      <c r="AU618" s="119" t="s">
        <v>2</v>
      </c>
      <c r="AY618" s="2" t="s">
        <v>87</v>
      </c>
      <c r="BE618" s="120">
        <f t="shared" si="14"/>
        <v>0</v>
      </c>
      <c r="BF618" s="120">
        <f t="shared" si="15"/>
        <v>0</v>
      </c>
      <c r="BG618" s="120">
        <f t="shared" si="16"/>
        <v>0</v>
      </c>
      <c r="BH618" s="120">
        <f t="shared" si="17"/>
        <v>0</v>
      </c>
      <c r="BI618" s="120">
        <f t="shared" si="18"/>
        <v>0</v>
      </c>
      <c r="BJ618" s="2" t="s">
        <v>85</v>
      </c>
      <c r="BK618" s="120">
        <f t="shared" si="19"/>
        <v>0</v>
      </c>
      <c r="BL618" s="2" t="s">
        <v>181</v>
      </c>
      <c r="BM618" s="119" t="s">
        <v>1141</v>
      </c>
    </row>
    <row r="619" spans="1:65" s="14" customFormat="1" ht="32.450000000000003" customHeight="1" x14ac:dyDescent="0.2">
      <c r="A619" s="10"/>
      <c r="B619" s="106"/>
      <c r="C619" s="107" t="s">
        <v>1142</v>
      </c>
      <c r="D619" s="107" t="s">
        <v>89</v>
      </c>
      <c r="E619" s="108" t="s">
        <v>1143</v>
      </c>
      <c r="F619" s="109" t="s">
        <v>1144</v>
      </c>
      <c r="G619" s="110" t="s">
        <v>139</v>
      </c>
      <c r="H619" s="111">
        <v>2</v>
      </c>
      <c r="I619" s="112"/>
      <c r="J619" s="113">
        <f t="shared" si="10"/>
        <v>0</v>
      </c>
      <c r="K619" s="109" t="s">
        <v>10</v>
      </c>
      <c r="L619" s="11"/>
      <c r="M619" s="114" t="s">
        <v>10</v>
      </c>
      <c r="N619" s="115" t="s">
        <v>27</v>
      </c>
      <c r="O619" s="116"/>
      <c r="P619" s="117">
        <f t="shared" si="11"/>
        <v>0</v>
      </c>
      <c r="Q619" s="117">
        <v>0</v>
      </c>
      <c r="R619" s="117">
        <f t="shared" si="12"/>
        <v>0</v>
      </c>
      <c r="S619" s="117">
        <v>0</v>
      </c>
      <c r="T619" s="118">
        <f t="shared" si="13"/>
        <v>0</v>
      </c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R619" s="119" t="s">
        <v>181</v>
      </c>
      <c r="AT619" s="119" t="s">
        <v>89</v>
      </c>
      <c r="AU619" s="119" t="s">
        <v>2</v>
      </c>
      <c r="AY619" s="2" t="s">
        <v>87</v>
      </c>
      <c r="BE619" s="120">
        <f t="shared" si="14"/>
        <v>0</v>
      </c>
      <c r="BF619" s="120">
        <f t="shared" si="15"/>
        <v>0</v>
      </c>
      <c r="BG619" s="120">
        <f t="shared" si="16"/>
        <v>0</v>
      </c>
      <c r="BH619" s="120">
        <f t="shared" si="17"/>
        <v>0</v>
      </c>
      <c r="BI619" s="120">
        <f t="shared" si="18"/>
        <v>0</v>
      </c>
      <c r="BJ619" s="2" t="s">
        <v>85</v>
      </c>
      <c r="BK619" s="120">
        <f t="shared" si="19"/>
        <v>0</v>
      </c>
      <c r="BL619" s="2" t="s">
        <v>181</v>
      </c>
      <c r="BM619" s="119" t="s">
        <v>1145</v>
      </c>
    </row>
    <row r="620" spans="1:65" s="14" customFormat="1" ht="32.450000000000003" customHeight="1" x14ac:dyDescent="0.2">
      <c r="A620" s="10"/>
      <c r="B620" s="106"/>
      <c r="C620" s="107" t="s">
        <v>1146</v>
      </c>
      <c r="D620" s="107" t="s">
        <v>89</v>
      </c>
      <c r="E620" s="108" t="s">
        <v>1147</v>
      </c>
      <c r="F620" s="109" t="s">
        <v>1148</v>
      </c>
      <c r="G620" s="110" t="s">
        <v>139</v>
      </c>
      <c r="H620" s="111">
        <v>1</v>
      </c>
      <c r="I620" s="112"/>
      <c r="J620" s="113">
        <f t="shared" si="10"/>
        <v>0</v>
      </c>
      <c r="K620" s="109" t="s">
        <v>10</v>
      </c>
      <c r="L620" s="11"/>
      <c r="M620" s="114" t="s">
        <v>10</v>
      </c>
      <c r="N620" s="115" t="s">
        <v>27</v>
      </c>
      <c r="O620" s="116"/>
      <c r="P620" s="117">
        <f t="shared" si="11"/>
        <v>0</v>
      </c>
      <c r="Q620" s="117">
        <v>0</v>
      </c>
      <c r="R620" s="117">
        <f t="shared" si="12"/>
        <v>0</v>
      </c>
      <c r="S620" s="117">
        <v>0</v>
      </c>
      <c r="T620" s="118">
        <f t="shared" si="13"/>
        <v>0</v>
      </c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R620" s="119" t="s">
        <v>181</v>
      </c>
      <c r="AT620" s="119" t="s">
        <v>89</v>
      </c>
      <c r="AU620" s="119" t="s">
        <v>2</v>
      </c>
      <c r="AY620" s="2" t="s">
        <v>87</v>
      </c>
      <c r="BE620" s="120">
        <f t="shared" si="14"/>
        <v>0</v>
      </c>
      <c r="BF620" s="120">
        <f t="shared" si="15"/>
        <v>0</v>
      </c>
      <c r="BG620" s="120">
        <f t="shared" si="16"/>
        <v>0</v>
      </c>
      <c r="BH620" s="120">
        <f t="shared" si="17"/>
        <v>0</v>
      </c>
      <c r="BI620" s="120">
        <f t="shared" si="18"/>
        <v>0</v>
      </c>
      <c r="BJ620" s="2" t="s">
        <v>85</v>
      </c>
      <c r="BK620" s="120">
        <f t="shared" si="19"/>
        <v>0</v>
      </c>
      <c r="BL620" s="2" t="s">
        <v>181</v>
      </c>
      <c r="BM620" s="119" t="s">
        <v>1149</v>
      </c>
    </row>
    <row r="621" spans="1:65" s="14" customFormat="1" ht="32.450000000000003" customHeight="1" x14ac:dyDescent="0.2">
      <c r="A621" s="10"/>
      <c r="B621" s="106"/>
      <c r="C621" s="107" t="s">
        <v>1150</v>
      </c>
      <c r="D621" s="107" t="s">
        <v>89</v>
      </c>
      <c r="E621" s="108" t="s">
        <v>1151</v>
      </c>
      <c r="F621" s="109" t="s">
        <v>1152</v>
      </c>
      <c r="G621" s="110" t="s">
        <v>139</v>
      </c>
      <c r="H621" s="111">
        <v>1</v>
      </c>
      <c r="I621" s="112"/>
      <c r="J621" s="113">
        <f t="shared" si="10"/>
        <v>0</v>
      </c>
      <c r="K621" s="109" t="s">
        <v>10</v>
      </c>
      <c r="L621" s="11"/>
      <c r="M621" s="114" t="s">
        <v>10</v>
      </c>
      <c r="N621" s="115" t="s">
        <v>27</v>
      </c>
      <c r="O621" s="116"/>
      <c r="P621" s="117">
        <f t="shared" si="11"/>
        <v>0</v>
      </c>
      <c r="Q621" s="117">
        <v>0</v>
      </c>
      <c r="R621" s="117">
        <f t="shared" si="12"/>
        <v>0</v>
      </c>
      <c r="S621" s="117">
        <v>0</v>
      </c>
      <c r="T621" s="118">
        <f t="shared" si="13"/>
        <v>0</v>
      </c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R621" s="119" t="s">
        <v>181</v>
      </c>
      <c r="AT621" s="119" t="s">
        <v>89</v>
      </c>
      <c r="AU621" s="119" t="s">
        <v>2</v>
      </c>
      <c r="AY621" s="2" t="s">
        <v>87</v>
      </c>
      <c r="BE621" s="120">
        <f t="shared" si="14"/>
        <v>0</v>
      </c>
      <c r="BF621" s="120">
        <f t="shared" si="15"/>
        <v>0</v>
      </c>
      <c r="BG621" s="120">
        <f t="shared" si="16"/>
        <v>0</v>
      </c>
      <c r="BH621" s="120">
        <f t="shared" si="17"/>
        <v>0</v>
      </c>
      <c r="BI621" s="120">
        <f t="shared" si="18"/>
        <v>0</v>
      </c>
      <c r="BJ621" s="2" t="s">
        <v>85</v>
      </c>
      <c r="BK621" s="120">
        <f t="shared" si="19"/>
        <v>0</v>
      </c>
      <c r="BL621" s="2" t="s">
        <v>181</v>
      </c>
      <c r="BM621" s="119" t="s">
        <v>1153</v>
      </c>
    </row>
    <row r="622" spans="1:65" s="14" customFormat="1" ht="32.450000000000003" customHeight="1" x14ac:dyDescent="0.2">
      <c r="A622" s="10"/>
      <c r="B622" s="106"/>
      <c r="C622" s="107" t="s">
        <v>1154</v>
      </c>
      <c r="D622" s="107" t="s">
        <v>89</v>
      </c>
      <c r="E622" s="108" t="s">
        <v>1155</v>
      </c>
      <c r="F622" s="109" t="s">
        <v>1156</v>
      </c>
      <c r="G622" s="110" t="s">
        <v>139</v>
      </c>
      <c r="H622" s="111">
        <v>1</v>
      </c>
      <c r="I622" s="112"/>
      <c r="J622" s="113">
        <f t="shared" si="10"/>
        <v>0</v>
      </c>
      <c r="K622" s="109" t="s">
        <v>10</v>
      </c>
      <c r="L622" s="11"/>
      <c r="M622" s="114" t="s">
        <v>10</v>
      </c>
      <c r="N622" s="115" t="s">
        <v>27</v>
      </c>
      <c r="O622" s="116"/>
      <c r="P622" s="117">
        <f t="shared" si="11"/>
        <v>0</v>
      </c>
      <c r="Q622" s="117">
        <v>0</v>
      </c>
      <c r="R622" s="117">
        <f t="shared" si="12"/>
        <v>0</v>
      </c>
      <c r="S622" s="117">
        <v>0</v>
      </c>
      <c r="T622" s="118">
        <f t="shared" si="13"/>
        <v>0</v>
      </c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R622" s="119" t="s">
        <v>181</v>
      </c>
      <c r="AT622" s="119" t="s">
        <v>89</v>
      </c>
      <c r="AU622" s="119" t="s">
        <v>2</v>
      </c>
      <c r="AY622" s="2" t="s">
        <v>87</v>
      </c>
      <c r="BE622" s="120">
        <f t="shared" si="14"/>
        <v>0</v>
      </c>
      <c r="BF622" s="120">
        <f t="shared" si="15"/>
        <v>0</v>
      </c>
      <c r="BG622" s="120">
        <f t="shared" si="16"/>
        <v>0</v>
      </c>
      <c r="BH622" s="120">
        <f t="shared" si="17"/>
        <v>0</v>
      </c>
      <c r="BI622" s="120">
        <f t="shared" si="18"/>
        <v>0</v>
      </c>
      <c r="BJ622" s="2" t="s">
        <v>85</v>
      </c>
      <c r="BK622" s="120">
        <f t="shared" si="19"/>
        <v>0</v>
      </c>
      <c r="BL622" s="2" t="s">
        <v>181</v>
      </c>
      <c r="BM622" s="119" t="s">
        <v>1157</v>
      </c>
    </row>
    <row r="623" spans="1:65" s="14" customFormat="1" ht="32.450000000000003" customHeight="1" x14ac:dyDescent="0.2">
      <c r="A623" s="10"/>
      <c r="B623" s="106"/>
      <c r="C623" s="107" t="s">
        <v>1158</v>
      </c>
      <c r="D623" s="107" t="s">
        <v>89</v>
      </c>
      <c r="E623" s="108" t="s">
        <v>1159</v>
      </c>
      <c r="F623" s="109" t="s">
        <v>1160</v>
      </c>
      <c r="G623" s="110" t="s">
        <v>139</v>
      </c>
      <c r="H623" s="111">
        <v>1</v>
      </c>
      <c r="I623" s="112"/>
      <c r="J623" s="113">
        <f t="shared" si="10"/>
        <v>0</v>
      </c>
      <c r="K623" s="109" t="s">
        <v>10</v>
      </c>
      <c r="L623" s="11"/>
      <c r="M623" s="114" t="s">
        <v>10</v>
      </c>
      <c r="N623" s="115" t="s">
        <v>27</v>
      </c>
      <c r="O623" s="116"/>
      <c r="P623" s="117">
        <f t="shared" si="11"/>
        <v>0</v>
      </c>
      <c r="Q623" s="117">
        <v>0</v>
      </c>
      <c r="R623" s="117">
        <f t="shared" si="12"/>
        <v>0</v>
      </c>
      <c r="S623" s="117">
        <v>0</v>
      </c>
      <c r="T623" s="118">
        <f t="shared" si="13"/>
        <v>0</v>
      </c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R623" s="119" t="s">
        <v>181</v>
      </c>
      <c r="AT623" s="119" t="s">
        <v>89</v>
      </c>
      <c r="AU623" s="119" t="s">
        <v>2</v>
      </c>
      <c r="AY623" s="2" t="s">
        <v>87</v>
      </c>
      <c r="BE623" s="120">
        <f t="shared" si="14"/>
        <v>0</v>
      </c>
      <c r="BF623" s="120">
        <f t="shared" si="15"/>
        <v>0</v>
      </c>
      <c r="BG623" s="120">
        <f t="shared" si="16"/>
        <v>0</v>
      </c>
      <c r="BH623" s="120">
        <f t="shared" si="17"/>
        <v>0</v>
      </c>
      <c r="BI623" s="120">
        <f t="shared" si="18"/>
        <v>0</v>
      </c>
      <c r="BJ623" s="2" t="s">
        <v>85</v>
      </c>
      <c r="BK623" s="120">
        <f t="shared" si="19"/>
        <v>0</v>
      </c>
      <c r="BL623" s="2" t="s">
        <v>181</v>
      </c>
      <c r="BM623" s="119" t="s">
        <v>1161</v>
      </c>
    </row>
    <row r="624" spans="1:65" s="14" customFormat="1" ht="32.450000000000003" customHeight="1" x14ac:dyDescent="0.2">
      <c r="A624" s="10"/>
      <c r="B624" s="106"/>
      <c r="C624" s="107" t="s">
        <v>1162</v>
      </c>
      <c r="D624" s="107" t="s">
        <v>89</v>
      </c>
      <c r="E624" s="108" t="s">
        <v>1163</v>
      </c>
      <c r="F624" s="109" t="s">
        <v>1164</v>
      </c>
      <c r="G624" s="110" t="s">
        <v>139</v>
      </c>
      <c r="H624" s="111">
        <v>1</v>
      </c>
      <c r="I624" s="112"/>
      <c r="J624" s="113">
        <f t="shared" si="10"/>
        <v>0</v>
      </c>
      <c r="K624" s="109" t="s">
        <v>10</v>
      </c>
      <c r="L624" s="11"/>
      <c r="M624" s="114" t="s">
        <v>10</v>
      </c>
      <c r="N624" s="115" t="s">
        <v>27</v>
      </c>
      <c r="O624" s="116"/>
      <c r="P624" s="117">
        <f t="shared" si="11"/>
        <v>0</v>
      </c>
      <c r="Q624" s="117">
        <v>0</v>
      </c>
      <c r="R624" s="117">
        <f t="shared" si="12"/>
        <v>0</v>
      </c>
      <c r="S624" s="117">
        <v>0</v>
      </c>
      <c r="T624" s="118">
        <f t="shared" si="13"/>
        <v>0</v>
      </c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R624" s="119" t="s">
        <v>181</v>
      </c>
      <c r="AT624" s="119" t="s">
        <v>89</v>
      </c>
      <c r="AU624" s="119" t="s">
        <v>2</v>
      </c>
      <c r="AY624" s="2" t="s">
        <v>87</v>
      </c>
      <c r="BE624" s="120">
        <f t="shared" si="14"/>
        <v>0</v>
      </c>
      <c r="BF624" s="120">
        <f t="shared" si="15"/>
        <v>0</v>
      </c>
      <c r="BG624" s="120">
        <f t="shared" si="16"/>
        <v>0</v>
      </c>
      <c r="BH624" s="120">
        <f t="shared" si="17"/>
        <v>0</v>
      </c>
      <c r="BI624" s="120">
        <f t="shared" si="18"/>
        <v>0</v>
      </c>
      <c r="BJ624" s="2" t="s">
        <v>85</v>
      </c>
      <c r="BK624" s="120">
        <f t="shared" si="19"/>
        <v>0</v>
      </c>
      <c r="BL624" s="2" t="s">
        <v>181</v>
      </c>
      <c r="BM624" s="119" t="s">
        <v>1165</v>
      </c>
    </row>
    <row r="625" spans="1:65" s="14" customFormat="1" ht="32.450000000000003" customHeight="1" x14ac:dyDescent="0.2">
      <c r="A625" s="10"/>
      <c r="B625" s="106"/>
      <c r="C625" s="107" t="s">
        <v>1166</v>
      </c>
      <c r="D625" s="107" t="s">
        <v>89</v>
      </c>
      <c r="E625" s="108" t="s">
        <v>1167</v>
      </c>
      <c r="F625" s="109" t="s">
        <v>1168</v>
      </c>
      <c r="G625" s="110" t="s">
        <v>139</v>
      </c>
      <c r="H625" s="111">
        <v>1</v>
      </c>
      <c r="I625" s="112"/>
      <c r="J625" s="113">
        <f t="shared" si="10"/>
        <v>0</v>
      </c>
      <c r="K625" s="109" t="s">
        <v>10</v>
      </c>
      <c r="L625" s="11"/>
      <c r="M625" s="114" t="s">
        <v>10</v>
      </c>
      <c r="N625" s="115" t="s">
        <v>27</v>
      </c>
      <c r="O625" s="116"/>
      <c r="P625" s="117">
        <f t="shared" si="11"/>
        <v>0</v>
      </c>
      <c r="Q625" s="117">
        <v>0</v>
      </c>
      <c r="R625" s="117">
        <f t="shared" si="12"/>
        <v>0</v>
      </c>
      <c r="S625" s="117">
        <v>0</v>
      </c>
      <c r="T625" s="118">
        <f t="shared" si="13"/>
        <v>0</v>
      </c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R625" s="119" t="s">
        <v>181</v>
      </c>
      <c r="AT625" s="119" t="s">
        <v>89</v>
      </c>
      <c r="AU625" s="119" t="s">
        <v>2</v>
      </c>
      <c r="AY625" s="2" t="s">
        <v>87</v>
      </c>
      <c r="BE625" s="120">
        <f t="shared" si="14"/>
        <v>0</v>
      </c>
      <c r="BF625" s="120">
        <f t="shared" si="15"/>
        <v>0</v>
      </c>
      <c r="BG625" s="120">
        <f t="shared" si="16"/>
        <v>0</v>
      </c>
      <c r="BH625" s="120">
        <f t="shared" si="17"/>
        <v>0</v>
      </c>
      <c r="BI625" s="120">
        <f t="shared" si="18"/>
        <v>0</v>
      </c>
      <c r="BJ625" s="2" t="s">
        <v>85</v>
      </c>
      <c r="BK625" s="120">
        <f t="shared" si="19"/>
        <v>0</v>
      </c>
      <c r="BL625" s="2" t="s">
        <v>181</v>
      </c>
      <c r="BM625" s="119" t="s">
        <v>1169</v>
      </c>
    </row>
    <row r="626" spans="1:65" s="92" customFormat="1" ht="22.9" customHeight="1" x14ac:dyDescent="0.2">
      <c r="B626" s="93"/>
      <c r="D626" s="94" t="s">
        <v>83</v>
      </c>
      <c r="E626" s="104" t="s">
        <v>1170</v>
      </c>
      <c r="F626" s="104" t="s">
        <v>1171</v>
      </c>
      <c r="I626" s="96"/>
      <c r="J626" s="105">
        <f>BK626</f>
        <v>0</v>
      </c>
      <c r="L626" s="93"/>
      <c r="M626" s="98"/>
      <c r="N626" s="99"/>
      <c r="O626" s="99"/>
      <c r="P626" s="100">
        <f>SUM(P627:P643)</f>
        <v>0</v>
      </c>
      <c r="Q626" s="99"/>
      <c r="R626" s="100">
        <f>SUM(R627:R643)</f>
        <v>1.9868000000000001</v>
      </c>
      <c r="S626" s="99"/>
      <c r="T626" s="101">
        <f>SUM(T627:T643)</f>
        <v>0</v>
      </c>
      <c r="AR626" s="94" t="s">
        <v>2</v>
      </c>
      <c r="AT626" s="102" t="s">
        <v>83</v>
      </c>
      <c r="AU626" s="102" t="s">
        <v>85</v>
      </c>
      <c r="AY626" s="94" t="s">
        <v>87</v>
      </c>
      <c r="BK626" s="103">
        <f>SUM(BK627:BK643)</f>
        <v>0</v>
      </c>
    </row>
    <row r="627" spans="1:65" s="14" customFormat="1" ht="43.15" customHeight="1" x14ac:dyDescent="0.2">
      <c r="A627" s="10"/>
      <c r="B627" s="106"/>
      <c r="C627" s="107" t="s">
        <v>1172</v>
      </c>
      <c r="D627" s="107" t="s">
        <v>89</v>
      </c>
      <c r="E627" s="108" t="s">
        <v>1173</v>
      </c>
      <c r="F627" s="109" t="s">
        <v>1174</v>
      </c>
      <c r="G627" s="110" t="s">
        <v>139</v>
      </c>
      <c r="H627" s="111">
        <v>1</v>
      </c>
      <c r="I627" s="112"/>
      <c r="J627" s="113">
        <f>ROUND(I627*H627,2)</f>
        <v>0</v>
      </c>
      <c r="K627" s="109" t="s">
        <v>10</v>
      </c>
      <c r="L627" s="11"/>
      <c r="M627" s="114" t="s">
        <v>10</v>
      </c>
      <c r="N627" s="115" t="s">
        <v>27</v>
      </c>
      <c r="O627" s="116"/>
      <c r="P627" s="117">
        <f>O627*H627</f>
        <v>0</v>
      </c>
      <c r="Q627" s="117">
        <v>0</v>
      </c>
      <c r="R627" s="117">
        <f>Q627*H627</f>
        <v>0</v>
      </c>
      <c r="S627" s="117">
        <v>0</v>
      </c>
      <c r="T627" s="118">
        <f>S627*H627</f>
        <v>0</v>
      </c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R627" s="119" t="s">
        <v>181</v>
      </c>
      <c r="AT627" s="119" t="s">
        <v>89</v>
      </c>
      <c r="AU627" s="119" t="s">
        <v>2</v>
      </c>
      <c r="AY627" s="2" t="s">
        <v>87</v>
      </c>
      <c r="BE627" s="120">
        <f>IF(N627="základní",J627,0)</f>
        <v>0</v>
      </c>
      <c r="BF627" s="120">
        <f>IF(N627="snížená",J627,0)</f>
        <v>0</v>
      </c>
      <c r="BG627" s="120">
        <f>IF(N627="zákl. přenesená",J627,0)</f>
        <v>0</v>
      </c>
      <c r="BH627" s="120">
        <f>IF(N627="sníž. přenesená",J627,0)</f>
        <v>0</v>
      </c>
      <c r="BI627" s="120">
        <f>IF(N627="nulová",J627,0)</f>
        <v>0</v>
      </c>
      <c r="BJ627" s="2" t="s">
        <v>85</v>
      </c>
      <c r="BK627" s="120">
        <f>ROUND(I627*H627,2)</f>
        <v>0</v>
      </c>
      <c r="BL627" s="2" t="s">
        <v>181</v>
      </c>
      <c r="BM627" s="119" t="s">
        <v>1175</v>
      </c>
    </row>
    <row r="628" spans="1:65" s="14" customFormat="1" ht="32.450000000000003" customHeight="1" x14ac:dyDescent="0.2">
      <c r="A628" s="10"/>
      <c r="B628" s="106"/>
      <c r="C628" s="107" t="s">
        <v>1176</v>
      </c>
      <c r="D628" s="107" t="s">
        <v>89</v>
      </c>
      <c r="E628" s="108" t="s">
        <v>1177</v>
      </c>
      <c r="F628" s="109" t="s">
        <v>1178</v>
      </c>
      <c r="G628" s="110" t="s">
        <v>149</v>
      </c>
      <c r="H628" s="111">
        <v>85.222999999999999</v>
      </c>
      <c r="I628" s="112"/>
      <c r="J628" s="113">
        <f>ROUND(I628*H628,2)</f>
        <v>0</v>
      </c>
      <c r="K628" s="109" t="s">
        <v>10</v>
      </c>
      <c r="L628" s="11"/>
      <c r="M628" s="114" t="s">
        <v>10</v>
      </c>
      <c r="N628" s="115" t="s">
        <v>27</v>
      </c>
      <c r="O628" s="116"/>
      <c r="P628" s="117">
        <f>O628*H628</f>
        <v>0</v>
      </c>
      <c r="Q628" s="117">
        <v>0</v>
      </c>
      <c r="R628" s="117">
        <f>Q628*H628</f>
        <v>0</v>
      </c>
      <c r="S628" s="117">
        <v>0</v>
      </c>
      <c r="T628" s="118">
        <f>S628*H628</f>
        <v>0</v>
      </c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R628" s="119" t="s">
        <v>181</v>
      </c>
      <c r="AT628" s="119" t="s">
        <v>89</v>
      </c>
      <c r="AU628" s="119" t="s">
        <v>2</v>
      </c>
      <c r="AY628" s="2" t="s">
        <v>87</v>
      </c>
      <c r="BE628" s="120">
        <f>IF(N628="základní",J628,0)</f>
        <v>0</v>
      </c>
      <c r="BF628" s="120">
        <f>IF(N628="snížená",J628,0)</f>
        <v>0</v>
      </c>
      <c r="BG628" s="120">
        <f>IF(N628="zákl. přenesená",J628,0)</f>
        <v>0</v>
      </c>
      <c r="BH628" s="120">
        <f>IF(N628="sníž. přenesená",J628,0)</f>
        <v>0</v>
      </c>
      <c r="BI628" s="120">
        <f>IF(N628="nulová",J628,0)</f>
        <v>0</v>
      </c>
      <c r="BJ628" s="2" t="s">
        <v>85</v>
      </c>
      <c r="BK628" s="120">
        <f>ROUND(I628*H628,2)</f>
        <v>0</v>
      </c>
      <c r="BL628" s="2" t="s">
        <v>181</v>
      </c>
      <c r="BM628" s="119" t="s">
        <v>1179</v>
      </c>
    </row>
    <row r="629" spans="1:65" s="121" customFormat="1" x14ac:dyDescent="0.2">
      <c r="B629" s="122"/>
      <c r="D629" s="123" t="s">
        <v>96</v>
      </c>
      <c r="E629" s="124" t="s">
        <v>10</v>
      </c>
      <c r="F629" s="125" t="s">
        <v>1180</v>
      </c>
      <c r="H629" s="126">
        <v>85.222999999999999</v>
      </c>
      <c r="I629" s="127"/>
      <c r="L629" s="122"/>
      <c r="M629" s="128"/>
      <c r="N629" s="129"/>
      <c r="O629" s="129"/>
      <c r="P629" s="129"/>
      <c r="Q629" s="129"/>
      <c r="R629" s="129"/>
      <c r="S629" s="129"/>
      <c r="T629" s="130"/>
      <c r="AT629" s="124" t="s">
        <v>96</v>
      </c>
      <c r="AU629" s="124" t="s">
        <v>2</v>
      </c>
      <c r="AV629" s="121" t="s">
        <v>2</v>
      </c>
      <c r="AW629" s="121" t="s">
        <v>98</v>
      </c>
      <c r="AX629" s="121" t="s">
        <v>85</v>
      </c>
      <c r="AY629" s="124" t="s">
        <v>87</v>
      </c>
    </row>
    <row r="630" spans="1:65" s="14" customFormat="1" ht="32.450000000000003" customHeight="1" x14ac:dyDescent="0.2">
      <c r="A630" s="10"/>
      <c r="B630" s="106"/>
      <c r="C630" s="107" t="s">
        <v>1181</v>
      </c>
      <c r="D630" s="107" t="s">
        <v>89</v>
      </c>
      <c r="E630" s="108" t="s">
        <v>1182</v>
      </c>
      <c r="F630" s="109" t="s">
        <v>1183</v>
      </c>
      <c r="G630" s="110" t="s">
        <v>139</v>
      </c>
      <c r="H630" s="111">
        <v>1</v>
      </c>
      <c r="I630" s="112"/>
      <c r="J630" s="113">
        <f t="shared" ref="J630:J640" si="20">ROUND(I630*H630,2)</f>
        <v>0</v>
      </c>
      <c r="K630" s="109" t="s">
        <v>10</v>
      </c>
      <c r="L630" s="11"/>
      <c r="M630" s="114" t="s">
        <v>10</v>
      </c>
      <c r="N630" s="115" t="s">
        <v>27</v>
      </c>
      <c r="O630" s="116"/>
      <c r="P630" s="117">
        <f t="shared" ref="P630:P640" si="21">O630*H630</f>
        <v>0</v>
      </c>
      <c r="Q630" s="117">
        <v>5.0000000000000001E-3</v>
      </c>
      <c r="R630" s="117">
        <f t="shared" ref="R630:R640" si="22">Q630*H630</f>
        <v>5.0000000000000001E-3</v>
      </c>
      <c r="S630" s="117">
        <v>0</v>
      </c>
      <c r="T630" s="118">
        <f t="shared" ref="T630:T640" si="23">S630*H630</f>
        <v>0</v>
      </c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R630" s="119" t="s">
        <v>181</v>
      </c>
      <c r="AT630" s="119" t="s">
        <v>89</v>
      </c>
      <c r="AU630" s="119" t="s">
        <v>2</v>
      </c>
      <c r="AY630" s="2" t="s">
        <v>87</v>
      </c>
      <c r="BE630" s="120">
        <f t="shared" ref="BE630:BE640" si="24">IF(N630="základní",J630,0)</f>
        <v>0</v>
      </c>
      <c r="BF630" s="120">
        <f t="shared" ref="BF630:BF640" si="25">IF(N630="snížená",J630,0)</f>
        <v>0</v>
      </c>
      <c r="BG630" s="120">
        <f t="shared" ref="BG630:BG640" si="26">IF(N630="zákl. přenesená",J630,0)</f>
        <v>0</v>
      </c>
      <c r="BH630" s="120">
        <f t="shared" ref="BH630:BH640" si="27">IF(N630="sníž. přenesená",J630,0)</f>
        <v>0</v>
      </c>
      <c r="BI630" s="120">
        <f t="shared" ref="BI630:BI640" si="28">IF(N630="nulová",J630,0)</f>
        <v>0</v>
      </c>
      <c r="BJ630" s="2" t="s">
        <v>85</v>
      </c>
      <c r="BK630" s="120">
        <f t="shared" ref="BK630:BK640" si="29">ROUND(I630*H630,2)</f>
        <v>0</v>
      </c>
      <c r="BL630" s="2" t="s">
        <v>181</v>
      </c>
      <c r="BM630" s="119" t="s">
        <v>1184</v>
      </c>
    </row>
    <row r="631" spans="1:65" s="14" customFormat="1" ht="43.15" customHeight="1" x14ac:dyDescent="0.2">
      <c r="A631" s="10"/>
      <c r="B631" s="106"/>
      <c r="C631" s="107" t="s">
        <v>1185</v>
      </c>
      <c r="D631" s="107" t="s">
        <v>89</v>
      </c>
      <c r="E631" s="108" t="s">
        <v>1186</v>
      </c>
      <c r="F631" s="109" t="s">
        <v>1187</v>
      </c>
      <c r="G631" s="110" t="s">
        <v>139</v>
      </c>
      <c r="H631" s="111">
        <v>1</v>
      </c>
      <c r="I631" s="112"/>
      <c r="J631" s="113">
        <f t="shared" si="20"/>
        <v>0</v>
      </c>
      <c r="K631" s="109" t="s">
        <v>10</v>
      </c>
      <c r="L631" s="11"/>
      <c r="M631" s="114" t="s">
        <v>10</v>
      </c>
      <c r="N631" s="115" t="s">
        <v>27</v>
      </c>
      <c r="O631" s="116"/>
      <c r="P631" s="117">
        <f t="shared" si="21"/>
        <v>0</v>
      </c>
      <c r="Q631" s="117">
        <v>1E-3</v>
      </c>
      <c r="R631" s="117">
        <f t="shared" si="22"/>
        <v>1E-3</v>
      </c>
      <c r="S631" s="117">
        <v>0</v>
      </c>
      <c r="T631" s="118">
        <f t="shared" si="23"/>
        <v>0</v>
      </c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R631" s="119" t="s">
        <v>181</v>
      </c>
      <c r="AT631" s="119" t="s">
        <v>89</v>
      </c>
      <c r="AU631" s="119" t="s">
        <v>2</v>
      </c>
      <c r="AY631" s="2" t="s">
        <v>87</v>
      </c>
      <c r="BE631" s="120">
        <f t="shared" si="24"/>
        <v>0</v>
      </c>
      <c r="BF631" s="120">
        <f t="shared" si="25"/>
        <v>0</v>
      </c>
      <c r="BG631" s="120">
        <f t="shared" si="26"/>
        <v>0</v>
      </c>
      <c r="BH631" s="120">
        <f t="shared" si="27"/>
        <v>0</v>
      </c>
      <c r="BI631" s="120">
        <f t="shared" si="28"/>
        <v>0</v>
      </c>
      <c r="BJ631" s="2" t="s">
        <v>85</v>
      </c>
      <c r="BK631" s="120">
        <f t="shared" si="29"/>
        <v>0</v>
      </c>
      <c r="BL631" s="2" t="s">
        <v>181</v>
      </c>
      <c r="BM631" s="119" t="s">
        <v>1188</v>
      </c>
    </row>
    <row r="632" spans="1:65" s="14" customFormat="1" ht="43.15" customHeight="1" x14ac:dyDescent="0.2">
      <c r="A632" s="10"/>
      <c r="B632" s="106"/>
      <c r="C632" s="107" t="s">
        <v>1189</v>
      </c>
      <c r="D632" s="107" t="s">
        <v>89</v>
      </c>
      <c r="E632" s="108" t="s">
        <v>1190</v>
      </c>
      <c r="F632" s="109" t="s">
        <v>1191</v>
      </c>
      <c r="G632" s="110" t="s">
        <v>139</v>
      </c>
      <c r="H632" s="111">
        <v>1</v>
      </c>
      <c r="I632" s="112"/>
      <c r="J632" s="113">
        <f t="shared" si="20"/>
        <v>0</v>
      </c>
      <c r="K632" s="109" t="s">
        <v>10</v>
      </c>
      <c r="L632" s="11"/>
      <c r="M632" s="114" t="s">
        <v>10</v>
      </c>
      <c r="N632" s="115" t="s">
        <v>27</v>
      </c>
      <c r="O632" s="116"/>
      <c r="P632" s="117">
        <f t="shared" si="21"/>
        <v>0</v>
      </c>
      <c r="Q632" s="117">
        <v>1E-3</v>
      </c>
      <c r="R632" s="117">
        <f t="shared" si="22"/>
        <v>1E-3</v>
      </c>
      <c r="S632" s="117">
        <v>0</v>
      </c>
      <c r="T632" s="118">
        <f t="shared" si="23"/>
        <v>0</v>
      </c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R632" s="119" t="s">
        <v>181</v>
      </c>
      <c r="AT632" s="119" t="s">
        <v>89</v>
      </c>
      <c r="AU632" s="119" t="s">
        <v>2</v>
      </c>
      <c r="AY632" s="2" t="s">
        <v>87</v>
      </c>
      <c r="BE632" s="120">
        <f t="shared" si="24"/>
        <v>0</v>
      </c>
      <c r="BF632" s="120">
        <f t="shared" si="25"/>
        <v>0</v>
      </c>
      <c r="BG632" s="120">
        <f t="shared" si="26"/>
        <v>0</v>
      </c>
      <c r="BH632" s="120">
        <f t="shared" si="27"/>
        <v>0</v>
      </c>
      <c r="BI632" s="120">
        <f t="shared" si="28"/>
        <v>0</v>
      </c>
      <c r="BJ632" s="2" t="s">
        <v>85</v>
      </c>
      <c r="BK632" s="120">
        <f t="shared" si="29"/>
        <v>0</v>
      </c>
      <c r="BL632" s="2" t="s">
        <v>181</v>
      </c>
      <c r="BM632" s="119" t="s">
        <v>1192</v>
      </c>
    </row>
    <row r="633" spans="1:65" s="14" customFormat="1" ht="32.450000000000003" customHeight="1" x14ac:dyDescent="0.2">
      <c r="A633" s="10"/>
      <c r="B633" s="106"/>
      <c r="C633" s="107" t="s">
        <v>1193</v>
      </c>
      <c r="D633" s="107" t="s">
        <v>89</v>
      </c>
      <c r="E633" s="108" t="s">
        <v>1194</v>
      </c>
      <c r="F633" s="109" t="s">
        <v>1195</v>
      </c>
      <c r="G633" s="110" t="s">
        <v>352</v>
      </c>
      <c r="H633" s="111">
        <v>114</v>
      </c>
      <c r="I633" s="112"/>
      <c r="J633" s="113">
        <f t="shared" si="20"/>
        <v>0</v>
      </c>
      <c r="K633" s="109" t="s">
        <v>10</v>
      </c>
      <c r="L633" s="11"/>
      <c r="M633" s="114" t="s">
        <v>10</v>
      </c>
      <c r="N633" s="115" t="s">
        <v>27</v>
      </c>
      <c r="O633" s="116"/>
      <c r="P633" s="117">
        <f t="shared" si="21"/>
        <v>0</v>
      </c>
      <c r="Q633" s="117">
        <v>1E-3</v>
      </c>
      <c r="R633" s="117">
        <f t="shared" si="22"/>
        <v>0.114</v>
      </c>
      <c r="S633" s="117">
        <v>0</v>
      </c>
      <c r="T633" s="118">
        <f t="shared" si="23"/>
        <v>0</v>
      </c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R633" s="119" t="s">
        <v>181</v>
      </c>
      <c r="AT633" s="119" t="s">
        <v>89</v>
      </c>
      <c r="AU633" s="119" t="s">
        <v>2</v>
      </c>
      <c r="AY633" s="2" t="s">
        <v>87</v>
      </c>
      <c r="BE633" s="120">
        <f t="shared" si="24"/>
        <v>0</v>
      </c>
      <c r="BF633" s="120">
        <f t="shared" si="25"/>
        <v>0</v>
      </c>
      <c r="BG633" s="120">
        <f t="shared" si="26"/>
        <v>0</v>
      </c>
      <c r="BH633" s="120">
        <f t="shared" si="27"/>
        <v>0</v>
      </c>
      <c r="BI633" s="120">
        <f t="shared" si="28"/>
        <v>0</v>
      </c>
      <c r="BJ633" s="2" t="s">
        <v>85</v>
      </c>
      <c r="BK633" s="120">
        <f t="shared" si="29"/>
        <v>0</v>
      </c>
      <c r="BL633" s="2" t="s">
        <v>181</v>
      </c>
      <c r="BM633" s="119" t="s">
        <v>1196</v>
      </c>
    </row>
    <row r="634" spans="1:65" s="14" customFormat="1" ht="32.450000000000003" customHeight="1" x14ac:dyDescent="0.2">
      <c r="A634" s="10"/>
      <c r="B634" s="106"/>
      <c r="C634" s="107" t="s">
        <v>1197</v>
      </c>
      <c r="D634" s="107" t="s">
        <v>89</v>
      </c>
      <c r="E634" s="108" t="s">
        <v>1198</v>
      </c>
      <c r="F634" s="109" t="s">
        <v>1199</v>
      </c>
      <c r="G634" s="110" t="s">
        <v>149</v>
      </c>
      <c r="H634" s="111">
        <v>5.3</v>
      </c>
      <c r="I634" s="112"/>
      <c r="J634" s="113">
        <f t="shared" si="20"/>
        <v>0</v>
      </c>
      <c r="K634" s="109" t="s">
        <v>10</v>
      </c>
      <c r="L634" s="11"/>
      <c r="M634" s="114" t="s">
        <v>10</v>
      </c>
      <c r="N634" s="115" t="s">
        <v>27</v>
      </c>
      <c r="O634" s="116"/>
      <c r="P634" s="117">
        <f t="shared" si="21"/>
        <v>0</v>
      </c>
      <c r="Q634" s="117">
        <v>0.03</v>
      </c>
      <c r="R634" s="117">
        <f t="shared" si="22"/>
        <v>0.159</v>
      </c>
      <c r="S634" s="117">
        <v>0</v>
      </c>
      <c r="T634" s="118">
        <f t="shared" si="23"/>
        <v>0</v>
      </c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R634" s="119" t="s">
        <v>181</v>
      </c>
      <c r="AT634" s="119" t="s">
        <v>89</v>
      </c>
      <c r="AU634" s="119" t="s">
        <v>2</v>
      </c>
      <c r="AY634" s="2" t="s">
        <v>87</v>
      </c>
      <c r="BE634" s="120">
        <f t="shared" si="24"/>
        <v>0</v>
      </c>
      <c r="BF634" s="120">
        <f t="shared" si="25"/>
        <v>0</v>
      </c>
      <c r="BG634" s="120">
        <f t="shared" si="26"/>
        <v>0</v>
      </c>
      <c r="BH634" s="120">
        <f t="shared" si="27"/>
        <v>0</v>
      </c>
      <c r="BI634" s="120">
        <f t="shared" si="28"/>
        <v>0</v>
      </c>
      <c r="BJ634" s="2" t="s">
        <v>85</v>
      </c>
      <c r="BK634" s="120">
        <f t="shared" si="29"/>
        <v>0</v>
      </c>
      <c r="BL634" s="2" t="s">
        <v>181</v>
      </c>
      <c r="BM634" s="119" t="s">
        <v>1200</v>
      </c>
    </row>
    <row r="635" spans="1:65" s="14" customFormat="1" ht="43.15" customHeight="1" x14ac:dyDescent="0.2">
      <c r="A635" s="10"/>
      <c r="B635" s="106"/>
      <c r="C635" s="107" t="s">
        <v>1201</v>
      </c>
      <c r="D635" s="107" t="s">
        <v>89</v>
      </c>
      <c r="E635" s="108" t="s">
        <v>1202</v>
      </c>
      <c r="F635" s="109" t="s">
        <v>1203</v>
      </c>
      <c r="G635" s="110" t="s">
        <v>352</v>
      </c>
      <c r="H635" s="111">
        <v>275.60000000000002</v>
      </c>
      <c r="I635" s="112"/>
      <c r="J635" s="113">
        <f t="shared" si="20"/>
        <v>0</v>
      </c>
      <c r="K635" s="109" t="s">
        <v>10</v>
      </c>
      <c r="L635" s="11"/>
      <c r="M635" s="114" t="s">
        <v>10</v>
      </c>
      <c r="N635" s="115" t="s">
        <v>27</v>
      </c>
      <c r="O635" s="116"/>
      <c r="P635" s="117">
        <f t="shared" si="21"/>
        <v>0</v>
      </c>
      <c r="Q635" s="117">
        <v>1E-3</v>
      </c>
      <c r="R635" s="117">
        <f t="shared" si="22"/>
        <v>0.27560000000000001</v>
      </c>
      <c r="S635" s="117">
        <v>0</v>
      </c>
      <c r="T635" s="118">
        <f t="shared" si="23"/>
        <v>0</v>
      </c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R635" s="119" t="s">
        <v>181</v>
      </c>
      <c r="AT635" s="119" t="s">
        <v>89</v>
      </c>
      <c r="AU635" s="119" t="s">
        <v>2</v>
      </c>
      <c r="AY635" s="2" t="s">
        <v>87</v>
      </c>
      <c r="BE635" s="120">
        <f t="shared" si="24"/>
        <v>0</v>
      </c>
      <c r="BF635" s="120">
        <f t="shared" si="25"/>
        <v>0</v>
      </c>
      <c r="BG635" s="120">
        <f t="shared" si="26"/>
        <v>0</v>
      </c>
      <c r="BH635" s="120">
        <f t="shared" si="27"/>
        <v>0</v>
      </c>
      <c r="BI635" s="120">
        <f t="shared" si="28"/>
        <v>0</v>
      </c>
      <c r="BJ635" s="2" t="s">
        <v>85</v>
      </c>
      <c r="BK635" s="120">
        <f t="shared" si="29"/>
        <v>0</v>
      </c>
      <c r="BL635" s="2" t="s">
        <v>181</v>
      </c>
      <c r="BM635" s="119" t="s">
        <v>1204</v>
      </c>
    </row>
    <row r="636" spans="1:65" s="14" customFormat="1" ht="32.450000000000003" customHeight="1" x14ac:dyDescent="0.2">
      <c r="A636" s="10"/>
      <c r="B636" s="106"/>
      <c r="C636" s="107" t="s">
        <v>1205</v>
      </c>
      <c r="D636" s="107" t="s">
        <v>89</v>
      </c>
      <c r="E636" s="108" t="s">
        <v>1206</v>
      </c>
      <c r="F636" s="109" t="s">
        <v>1207</v>
      </c>
      <c r="G636" s="110" t="s">
        <v>149</v>
      </c>
      <c r="H636" s="111">
        <v>16.36</v>
      </c>
      <c r="I636" s="112"/>
      <c r="J636" s="113">
        <f t="shared" si="20"/>
        <v>0</v>
      </c>
      <c r="K636" s="109" t="s">
        <v>10</v>
      </c>
      <c r="L636" s="11"/>
      <c r="M636" s="114" t="s">
        <v>10</v>
      </c>
      <c r="N636" s="115" t="s">
        <v>27</v>
      </c>
      <c r="O636" s="116"/>
      <c r="P636" s="117">
        <f t="shared" si="21"/>
        <v>0</v>
      </c>
      <c r="Q636" s="117">
        <v>0.03</v>
      </c>
      <c r="R636" s="117">
        <f t="shared" si="22"/>
        <v>0.49079999999999996</v>
      </c>
      <c r="S636" s="117">
        <v>0</v>
      </c>
      <c r="T636" s="118">
        <f t="shared" si="23"/>
        <v>0</v>
      </c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R636" s="119" t="s">
        <v>181</v>
      </c>
      <c r="AT636" s="119" t="s">
        <v>89</v>
      </c>
      <c r="AU636" s="119" t="s">
        <v>2</v>
      </c>
      <c r="AY636" s="2" t="s">
        <v>87</v>
      </c>
      <c r="BE636" s="120">
        <f t="shared" si="24"/>
        <v>0</v>
      </c>
      <c r="BF636" s="120">
        <f t="shared" si="25"/>
        <v>0</v>
      </c>
      <c r="BG636" s="120">
        <f t="shared" si="26"/>
        <v>0</v>
      </c>
      <c r="BH636" s="120">
        <f t="shared" si="27"/>
        <v>0</v>
      </c>
      <c r="BI636" s="120">
        <f t="shared" si="28"/>
        <v>0</v>
      </c>
      <c r="BJ636" s="2" t="s">
        <v>85</v>
      </c>
      <c r="BK636" s="120">
        <f t="shared" si="29"/>
        <v>0</v>
      </c>
      <c r="BL636" s="2" t="s">
        <v>181</v>
      </c>
      <c r="BM636" s="119" t="s">
        <v>1208</v>
      </c>
    </row>
    <row r="637" spans="1:65" s="14" customFormat="1" ht="43.15" customHeight="1" x14ac:dyDescent="0.2">
      <c r="A637" s="10"/>
      <c r="B637" s="106"/>
      <c r="C637" s="107" t="s">
        <v>1209</v>
      </c>
      <c r="D637" s="107" t="s">
        <v>89</v>
      </c>
      <c r="E637" s="108" t="s">
        <v>1210</v>
      </c>
      <c r="F637" s="109" t="s">
        <v>1211</v>
      </c>
      <c r="G637" s="110" t="s">
        <v>352</v>
      </c>
      <c r="H637" s="111">
        <v>763.9</v>
      </c>
      <c r="I637" s="112"/>
      <c r="J637" s="113">
        <f t="shared" si="20"/>
        <v>0</v>
      </c>
      <c r="K637" s="109" t="s">
        <v>10</v>
      </c>
      <c r="L637" s="11"/>
      <c r="M637" s="114" t="s">
        <v>10</v>
      </c>
      <c r="N637" s="115" t="s">
        <v>27</v>
      </c>
      <c r="O637" s="116"/>
      <c r="P637" s="117">
        <f t="shared" si="21"/>
        <v>0</v>
      </c>
      <c r="Q637" s="117">
        <v>1E-3</v>
      </c>
      <c r="R637" s="117">
        <f t="shared" si="22"/>
        <v>0.76390000000000002</v>
      </c>
      <c r="S637" s="117">
        <v>0</v>
      </c>
      <c r="T637" s="118">
        <f t="shared" si="23"/>
        <v>0</v>
      </c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R637" s="119" t="s">
        <v>181</v>
      </c>
      <c r="AT637" s="119" t="s">
        <v>89</v>
      </c>
      <c r="AU637" s="119" t="s">
        <v>2</v>
      </c>
      <c r="AY637" s="2" t="s">
        <v>87</v>
      </c>
      <c r="BE637" s="120">
        <f t="shared" si="24"/>
        <v>0</v>
      </c>
      <c r="BF637" s="120">
        <f t="shared" si="25"/>
        <v>0</v>
      </c>
      <c r="BG637" s="120">
        <f t="shared" si="26"/>
        <v>0</v>
      </c>
      <c r="BH637" s="120">
        <f t="shared" si="27"/>
        <v>0</v>
      </c>
      <c r="BI637" s="120">
        <f t="shared" si="28"/>
        <v>0</v>
      </c>
      <c r="BJ637" s="2" t="s">
        <v>85</v>
      </c>
      <c r="BK637" s="120">
        <f t="shared" si="29"/>
        <v>0</v>
      </c>
      <c r="BL637" s="2" t="s">
        <v>181</v>
      </c>
      <c r="BM637" s="119" t="s">
        <v>1212</v>
      </c>
    </row>
    <row r="638" spans="1:65" s="14" customFormat="1" ht="32.450000000000003" customHeight="1" x14ac:dyDescent="0.2">
      <c r="A638" s="10"/>
      <c r="B638" s="106"/>
      <c r="C638" s="107" t="s">
        <v>1213</v>
      </c>
      <c r="D638" s="107" t="s">
        <v>89</v>
      </c>
      <c r="E638" s="108" t="s">
        <v>1214</v>
      </c>
      <c r="F638" s="109" t="s">
        <v>1215</v>
      </c>
      <c r="G638" s="110" t="s">
        <v>352</v>
      </c>
      <c r="H638" s="111">
        <v>176.5</v>
      </c>
      <c r="I638" s="112"/>
      <c r="J638" s="113">
        <f t="shared" si="20"/>
        <v>0</v>
      </c>
      <c r="K638" s="109" t="s">
        <v>10</v>
      </c>
      <c r="L638" s="11"/>
      <c r="M638" s="114" t="s">
        <v>10</v>
      </c>
      <c r="N638" s="115" t="s">
        <v>27</v>
      </c>
      <c r="O638" s="116"/>
      <c r="P638" s="117">
        <f t="shared" si="21"/>
        <v>0</v>
      </c>
      <c r="Q638" s="117">
        <v>1E-3</v>
      </c>
      <c r="R638" s="117">
        <f t="shared" si="22"/>
        <v>0.17649999999999999</v>
      </c>
      <c r="S638" s="117">
        <v>0</v>
      </c>
      <c r="T638" s="118">
        <f t="shared" si="23"/>
        <v>0</v>
      </c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R638" s="119" t="s">
        <v>181</v>
      </c>
      <c r="AT638" s="119" t="s">
        <v>89</v>
      </c>
      <c r="AU638" s="119" t="s">
        <v>2</v>
      </c>
      <c r="AY638" s="2" t="s">
        <v>87</v>
      </c>
      <c r="BE638" s="120">
        <f t="shared" si="24"/>
        <v>0</v>
      </c>
      <c r="BF638" s="120">
        <f t="shared" si="25"/>
        <v>0</v>
      </c>
      <c r="BG638" s="120">
        <f t="shared" si="26"/>
        <v>0</v>
      </c>
      <c r="BH638" s="120">
        <f t="shared" si="27"/>
        <v>0</v>
      </c>
      <c r="BI638" s="120">
        <f t="shared" si="28"/>
        <v>0</v>
      </c>
      <c r="BJ638" s="2" t="s">
        <v>85</v>
      </c>
      <c r="BK638" s="120">
        <f t="shared" si="29"/>
        <v>0</v>
      </c>
      <c r="BL638" s="2" t="s">
        <v>181</v>
      </c>
      <c r="BM638" s="119" t="s">
        <v>1216</v>
      </c>
    </row>
    <row r="639" spans="1:65" s="14" customFormat="1" ht="32.450000000000003" customHeight="1" x14ac:dyDescent="0.2">
      <c r="A639" s="10"/>
      <c r="B639" s="106"/>
      <c r="C639" s="107" t="s">
        <v>1217</v>
      </c>
      <c r="D639" s="107" t="s">
        <v>89</v>
      </c>
      <c r="E639" s="108" t="s">
        <v>1218</v>
      </c>
      <c r="F639" s="109" t="s">
        <v>1219</v>
      </c>
      <c r="G639" s="110" t="s">
        <v>149</v>
      </c>
      <c r="H639" s="111">
        <v>90.84</v>
      </c>
      <c r="I639" s="112"/>
      <c r="J639" s="113">
        <f t="shared" si="20"/>
        <v>0</v>
      </c>
      <c r="K639" s="109" t="s">
        <v>10</v>
      </c>
      <c r="L639" s="11"/>
      <c r="M639" s="114" t="s">
        <v>10</v>
      </c>
      <c r="N639" s="115" t="s">
        <v>27</v>
      </c>
      <c r="O639" s="116"/>
      <c r="P639" s="117">
        <f t="shared" si="21"/>
        <v>0</v>
      </c>
      <c r="Q639" s="117">
        <v>0</v>
      </c>
      <c r="R639" s="117">
        <f t="shared" si="22"/>
        <v>0</v>
      </c>
      <c r="S639" s="117">
        <v>0</v>
      </c>
      <c r="T639" s="118">
        <f t="shared" si="23"/>
        <v>0</v>
      </c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R639" s="119" t="s">
        <v>181</v>
      </c>
      <c r="AT639" s="119" t="s">
        <v>89</v>
      </c>
      <c r="AU639" s="119" t="s">
        <v>2</v>
      </c>
      <c r="AY639" s="2" t="s">
        <v>87</v>
      </c>
      <c r="BE639" s="120">
        <f t="shared" si="24"/>
        <v>0</v>
      </c>
      <c r="BF639" s="120">
        <f t="shared" si="25"/>
        <v>0</v>
      </c>
      <c r="BG639" s="120">
        <f t="shared" si="26"/>
        <v>0</v>
      </c>
      <c r="BH639" s="120">
        <f t="shared" si="27"/>
        <v>0</v>
      </c>
      <c r="BI639" s="120">
        <f t="shared" si="28"/>
        <v>0</v>
      </c>
      <c r="BJ639" s="2" t="s">
        <v>85</v>
      </c>
      <c r="BK639" s="120">
        <f t="shared" si="29"/>
        <v>0</v>
      </c>
      <c r="BL639" s="2" t="s">
        <v>181</v>
      </c>
      <c r="BM639" s="119" t="s">
        <v>1220</v>
      </c>
    </row>
    <row r="640" spans="1:65" s="14" customFormat="1" ht="21.6" customHeight="1" x14ac:dyDescent="0.2">
      <c r="A640" s="10"/>
      <c r="B640" s="106"/>
      <c r="C640" s="107" t="s">
        <v>1221</v>
      </c>
      <c r="D640" s="107" t="s">
        <v>89</v>
      </c>
      <c r="E640" s="108" t="s">
        <v>1222</v>
      </c>
      <c r="F640" s="109" t="s">
        <v>1223</v>
      </c>
      <c r="G640" s="110" t="s">
        <v>352</v>
      </c>
      <c r="H640" s="111">
        <v>920.69600000000003</v>
      </c>
      <c r="I640" s="112"/>
      <c r="J640" s="113">
        <f t="shared" si="20"/>
        <v>0</v>
      </c>
      <c r="K640" s="109" t="s">
        <v>10</v>
      </c>
      <c r="L640" s="11"/>
      <c r="M640" s="114" t="s">
        <v>10</v>
      </c>
      <c r="N640" s="115" t="s">
        <v>27</v>
      </c>
      <c r="O640" s="116"/>
      <c r="P640" s="117">
        <f t="shared" si="21"/>
        <v>0</v>
      </c>
      <c r="Q640" s="117">
        <v>0</v>
      </c>
      <c r="R640" s="117">
        <f t="shared" si="22"/>
        <v>0</v>
      </c>
      <c r="S640" s="117">
        <v>0</v>
      </c>
      <c r="T640" s="118">
        <f t="shared" si="23"/>
        <v>0</v>
      </c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R640" s="119" t="s">
        <v>181</v>
      </c>
      <c r="AT640" s="119" t="s">
        <v>89</v>
      </c>
      <c r="AU640" s="119" t="s">
        <v>2</v>
      </c>
      <c r="AY640" s="2" t="s">
        <v>87</v>
      </c>
      <c r="BE640" s="120">
        <f t="shared" si="24"/>
        <v>0</v>
      </c>
      <c r="BF640" s="120">
        <f t="shared" si="25"/>
        <v>0</v>
      </c>
      <c r="BG640" s="120">
        <f t="shared" si="26"/>
        <v>0</v>
      </c>
      <c r="BH640" s="120">
        <f t="shared" si="27"/>
        <v>0</v>
      </c>
      <c r="BI640" s="120">
        <f t="shared" si="28"/>
        <v>0</v>
      </c>
      <c r="BJ640" s="2" t="s">
        <v>85</v>
      </c>
      <c r="BK640" s="120">
        <f t="shared" si="29"/>
        <v>0</v>
      </c>
      <c r="BL640" s="2" t="s">
        <v>181</v>
      </c>
      <c r="BM640" s="119" t="s">
        <v>1224</v>
      </c>
    </row>
    <row r="641" spans="1:65" s="121" customFormat="1" x14ac:dyDescent="0.2">
      <c r="B641" s="122"/>
      <c r="D641" s="123" t="s">
        <v>96</v>
      </c>
      <c r="E641" s="124" t="s">
        <v>10</v>
      </c>
      <c r="F641" s="125" t="s">
        <v>1225</v>
      </c>
      <c r="H641" s="126">
        <v>920.69600000000003</v>
      </c>
      <c r="I641" s="127"/>
      <c r="L641" s="122"/>
      <c r="M641" s="128"/>
      <c r="N641" s="129"/>
      <c r="O641" s="129"/>
      <c r="P641" s="129"/>
      <c r="Q641" s="129"/>
      <c r="R641" s="129"/>
      <c r="S641" s="129"/>
      <c r="T641" s="130"/>
      <c r="AT641" s="124" t="s">
        <v>96</v>
      </c>
      <c r="AU641" s="124" t="s">
        <v>2</v>
      </c>
      <c r="AV641" s="121" t="s">
        <v>2</v>
      </c>
      <c r="AW641" s="121" t="s">
        <v>98</v>
      </c>
      <c r="AX641" s="121" t="s">
        <v>85</v>
      </c>
      <c r="AY641" s="124" t="s">
        <v>87</v>
      </c>
    </row>
    <row r="642" spans="1:65" s="131" customFormat="1" x14ac:dyDescent="0.2">
      <c r="B642" s="132"/>
      <c r="D642" s="123" t="s">
        <v>96</v>
      </c>
      <c r="E642" s="133" t="s">
        <v>10</v>
      </c>
      <c r="F642" s="134" t="s">
        <v>103</v>
      </c>
      <c r="H642" s="135">
        <v>920.69600000000003</v>
      </c>
      <c r="I642" s="136"/>
      <c r="L642" s="132"/>
      <c r="M642" s="137"/>
      <c r="N642" s="138"/>
      <c r="O642" s="138"/>
      <c r="P642" s="138"/>
      <c r="Q642" s="138"/>
      <c r="R642" s="138"/>
      <c r="S642" s="138"/>
      <c r="T642" s="139"/>
      <c r="AT642" s="133" t="s">
        <v>96</v>
      </c>
      <c r="AU642" s="133" t="s">
        <v>2</v>
      </c>
      <c r="AV642" s="131" t="s">
        <v>94</v>
      </c>
      <c r="AW642" s="131" t="s">
        <v>98</v>
      </c>
      <c r="AX642" s="131" t="s">
        <v>86</v>
      </c>
      <c r="AY642" s="133" t="s">
        <v>87</v>
      </c>
    </row>
    <row r="643" spans="1:65" s="14" customFormat="1" ht="43.15" customHeight="1" x14ac:dyDescent="0.2">
      <c r="A643" s="10"/>
      <c r="B643" s="106"/>
      <c r="C643" s="107" t="s">
        <v>1226</v>
      </c>
      <c r="D643" s="107" t="s">
        <v>89</v>
      </c>
      <c r="E643" s="108" t="s">
        <v>1227</v>
      </c>
      <c r="F643" s="109" t="s">
        <v>1228</v>
      </c>
      <c r="G643" s="110" t="s">
        <v>199</v>
      </c>
      <c r="H643" s="111">
        <v>1.9870000000000001</v>
      </c>
      <c r="I643" s="112"/>
      <c r="J643" s="113">
        <f>ROUND(I643*H643,2)</f>
        <v>0</v>
      </c>
      <c r="K643" s="109" t="s">
        <v>93</v>
      </c>
      <c r="L643" s="11"/>
      <c r="M643" s="114" t="s">
        <v>10</v>
      </c>
      <c r="N643" s="115" t="s">
        <v>27</v>
      </c>
      <c r="O643" s="116"/>
      <c r="P643" s="117">
        <f>O643*H643</f>
        <v>0</v>
      </c>
      <c r="Q643" s="117">
        <v>0</v>
      </c>
      <c r="R643" s="117">
        <f>Q643*H643</f>
        <v>0</v>
      </c>
      <c r="S643" s="117">
        <v>0</v>
      </c>
      <c r="T643" s="118">
        <f>S643*H643</f>
        <v>0</v>
      </c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R643" s="119" t="s">
        <v>181</v>
      </c>
      <c r="AT643" s="119" t="s">
        <v>89</v>
      </c>
      <c r="AU643" s="119" t="s">
        <v>2</v>
      </c>
      <c r="AY643" s="2" t="s">
        <v>87</v>
      </c>
      <c r="BE643" s="120">
        <f>IF(N643="základní",J643,0)</f>
        <v>0</v>
      </c>
      <c r="BF643" s="120">
        <f>IF(N643="snížená",J643,0)</f>
        <v>0</v>
      </c>
      <c r="BG643" s="120">
        <f>IF(N643="zákl. přenesená",J643,0)</f>
        <v>0</v>
      </c>
      <c r="BH643" s="120">
        <f>IF(N643="sníž. přenesená",J643,0)</f>
        <v>0</v>
      </c>
      <c r="BI643" s="120">
        <f>IF(N643="nulová",J643,0)</f>
        <v>0</v>
      </c>
      <c r="BJ643" s="2" t="s">
        <v>85</v>
      </c>
      <c r="BK643" s="120">
        <f>ROUND(I643*H643,2)</f>
        <v>0</v>
      </c>
      <c r="BL643" s="2" t="s">
        <v>181</v>
      </c>
      <c r="BM643" s="119" t="s">
        <v>1229</v>
      </c>
    </row>
    <row r="644" spans="1:65" s="92" customFormat="1" ht="22.9" customHeight="1" x14ac:dyDescent="0.2">
      <c r="B644" s="93"/>
      <c r="D644" s="94" t="s">
        <v>83</v>
      </c>
      <c r="E644" s="104" t="s">
        <v>1230</v>
      </c>
      <c r="F644" s="104" t="s">
        <v>1231</v>
      </c>
      <c r="I644" s="96"/>
      <c r="J644" s="105">
        <f>BK644</f>
        <v>0</v>
      </c>
      <c r="L644" s="93"/>
      <c r="M644" s="98"/>
      <c r="N644" s="99"/>
      <c r="O644" s="99"/>
      <c r="P644" s="100">
        <f>SUM(P645:P647)</f>
        <v>0</v>
      </c>
      <c r="Q644" s="99"/>
      <c r="R644" s="100">
        <f>SUM(R645:R647)</f>
        <v>0</v>
      </c>
      <c r="S644" s="99"/>
      <c r="T644" s="101">
        <f>SUM(T645:T647)</f>
        <v>0</v>
      </c>
      <c r="AR644" s="94" t="s">
        <v>2</v>
      </c>
      <c r="AT644" s="102" t="s">
        <v>83</v>
      </c>
      <c r="AU644" s="102" t="s">
        <v>85</v>
      </c>
      <c r="AY644" s="94" t="s">
        <v>87</v>
      </c>
      <c r="BK644" s="103">
        <f>SUM(BK645:BK647)</f>
        <v>0</v>
      </c>
    </row>
    <row r="645" spans="1:65" s="14" customFormat="1" ht="54" customHeight="1" x14ac:dyDescent="0.2">
      <c r="A645" s="10"/>
      <c r="B645" s="106"/>
      <c r="C645" s="107" t="s">
        <v>1232</v>
      </c>
      <c r="D645" s="107" t="s">
        <v>89</v>
      </c>
      <c r="E645" s="108" t="s">
        <v>1233</v>
      </c>
      <c r="F645" s="109" t="s">
        <v>1234</v>
      </c>
      <c r="G645" s="110" t="s">
        <v>149</v>
      </c>
      <c r="H645" s="111">
        <v>216.34</v>
      </c>
      <c r="I645" s="112"/>
      <c r="J645" s="113">
        <f>ROUND(I645*H645,2)</f>
        <v>0</v>
      </c>
      <c r="K645" s="109" t="s">
        <v>10</v>
      </c>
      <c r="L645" s="11"/>
      <c r="M645" s="114" t="s">
        <v>10</v>
      </c>
      <c r="N645" s="115" t="s">
        <v>27</v>
      </c>
      <c r="O645" s="116"/>
      <c r="P645" s="117">
        <f>O645*H645</f>
        <v>0</v>
      </c>
      <c r="Q645" s="117">
        <v>0</v>
      </c>
      <c r="R645" s="117">
        <f>Q645*H645</f>
        <v>0</v>
      </c>
      <c r="S645" s="117">
        <v>0</v>
      </c>
      <c r="T645" s="118">
        <f>S645*H645</f>
        <v>0</v>
      </c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R645" s="119" t="s">
        <v>181</v>
      </c>
      <c r="AT645" s="119" t="s">
        <v>89</v>
      </c>
      <c r="AU645" s="119" t="s">
        <v>2</v>
      </c>
      <c r="AY645" s="2" t="s">
        <v>87</v>
      </c>
      <c r="BE645" s="120">
        <f>IF(N645="základní",J645,0)</f>
        <v>0</v>
      </c>
      <c r="BF645" s="120">
        <f>IF(N645="snížená",J645,0)</f>
        <v>0</v>
      </c>
      <c r="BG645" s="120">
        <f>IF(N645="zákl. přenesená",J645,0)</f>
        <v>0</v>
      </c>
      <c r="BH645" s="120">
        <f>IF(N645="sníž. přenesená",J645,0)</f>
        <v>0</v>
      </c>
      <c r="BI645" s="120">
        <f>IF(N645="nulová",J645,0)</f>
        <v>0</v>
      </c>
      <c r="BJ645" s="2" t="s">
        <v>85</v>
      </c>
      <c r="BK645" s="120">
        <f>ROUND(I645*H645,2)</f>
        <v>0</v>
      </c>
      <c r="BL645" s="2" t="s">
        <v>181</v>
      </c>
      <c r="BM645" s="119" t="s">
        <v>1235</v>
      </c>
    </row>
    <row r="646" spans="1:65" s="121" customFormat="1" x14ac:dyDescent="0.2">
      <c r="B646" s="122"/>
      <c r="D646" s="123" t="s">
        <v>96</v>
      </c>
      <c r="E646" s="124" t="s">
        <v>10</v>
      </c>
      <c r="F646" s="125" t="s">
        <v>615</v>
      </c>
      <c r="H646" s="126">
        <v>216.34</v>
      </c>
      <c r="I646" s="127"/>
      <c r="L646" s="122"/>
      <c r="M646" s="128"/>
      <c r="N646" s="129"/>
      <c r="O646" s="129"/>
      <c r="P646" s="129"/>
      <c r="Q646" s="129"/>
      <c r="R646" s="129"/>
      <c r="S646" s="129"/>
      <c r="T646" s="130"/>
      <c r="AT646" s="124" t="s">
        <v>96</v>
      </c>
      <c r="AU646" s="124" t="s">
        <v>2</v>
      </c>
      <c r="AV646" s="121" t="s">
        <v>2</v>
      </c>
      <c r="AW646" s="121" t="s">
        <v>98</v>
      </c>
      <c r="AX646" s="121" t="s">
        <v>85</v>
      </c>
      <c r="AY646" s="124" t="s">
        <v>87</v>
      </c>
    </row>
    <row r="647" spans="1:65" s="14" customFormat="1" ht="14.45" customHeight="1" x14ac:dyDescent="0.2">
      <c r="A647" s="10"/>
      <c r="B647" s="106"/>
      <c r="C647" s="107" t="s">
        <v>1236</v>
      </c>
      <c r="D647" s="107" t="s">
        <v>89</v>
      </c>
      <c r="E647" s="108" t="s">
        <v>1237</v>
      </c>
      <c r="F647" s="109" t="s">
        <v>1238</v>
      </c>
      <c r="G647" s="110" t="s">
        <v>166</v>
      </c>
      <c r="H647" s="111">
        <v>177.32499999999999</v>
      </c>
      <c r="I647" s="112"/>
      <c r="J647" s="113">
        <f>ROUND(I647*H647,2)</f>
        <v>0</v>
      </c>
      <c r="K647" s="109" t="s">
        <v>10</v>
      </c>
      <c r="L647" s="11"/>
      <c r="M647" s="114" t="s">
        <v>10</v>
      </c>
      <c r="N647" s="115" t="s">
        <v>27</v>
      </c>
      <c r="O647" s="116"/>
      <c r="P647" s="117">
        <f>O647*H647</f>
        <v>0</v>
      </c>
      <c r="Q647" s="117">
        <v>0</v>
      </c>
      <c r="R647" s="117">
        <f>Q647*H647</f>
        <v>0</v>
      </c>
      <c r="S647" s="117">
        <v>0</v>
      </c>
      <c r="T647" s="118">
        <f>S647*H647</f>
        <v>0</v>
      </c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R647" s="119" t="s">
        <v>181</v>
      </c>
      <c r="AT647" s="119" t="s">
        <v>89</v>
      </c>
      <c r="AU647" s="119" t="s">
        <v>2</v>
      </c>
      <c r="AY647" s="2" t="s">
        <v>87</v>
      </c>
      <c r="BE647" s="120">
        <f>IF(N647="základní",J647,0)</f>
        <v>0</v>
      </c>
      <c r="BF647" s="120">
        <f>IF(N647="snížená",J647,0)</f>
        <v>0</v>
      </c>
      <c r="BG647" s="120">
        <f>IF(N647="zákl. přenesená",J647,0)</f>
        <v>0</v>
      </c>
      <c r="BH647" s="120">
        <f>IF(N647="sníž. přenesená",J647,0)</f>
        <v>0</v>
      </c>
      <c r="BI647" s="120">
        <f>IF(N647="nulová",J647,0)</f>
        <v>0</v>
      </c>
      <c r="BJ647" s="2" t="s">
        <v>85</v>
      </c>
      <c r="BK647" s="120">
        <f>ROUND(I647*H647,2)</f>
        <v>0</v>
      </c>
      <c r="BL647" s="2" t="s">
        <v>181</v>
      </c>
      <c r="BM647" s="119" t="s">
        <v>1239</v>
      </c>
    </row>
    <row r="648" spans="1:65" s="92" customFormat="1" ht="22.9" customHeight="1" x14ac:dyDescent="0.2">
      <c r="B648" s="93"/>
      <c r="D648" s="94" t="s">
        <v>83</v>
      </c>
      <c r="E648" s="104" t="s">
        <v>1240</v>
      </c>
      <c r="F648" s="104" t="s">
        <v>1241</v>
      </c>
      <c r="I648" s="96"/>
      <c r="J648" s="105">
        <f>BK648</f>
        <v>0</v>
      </c>
      <c r="L648" s="93"/>
      <c r="M648" s="98"/>
      <c r="N648" s="99"/>
      <c r="O648" s="99"/>
      <c r="P648" s="100">
        <f>SUM(P649:P658)</f>
        <v>0</v>
      </c>
      <c r="Q648" s="99"/>
      <c r="R648" s="100">
        <f>SUM(R649:R658)</f>
        <v>5.7396978000000001</v>
      </c>
      <c r="S648" s="99"/>
      <c r="T648" s="101">
        <f>SUM(T649:T658)</f>
        <v>0</v>
      </c>
      <c r="AR648" s="94" t="s">
        <v>2</v>
      </c>
      <c r="AT648" s="102" t="s">
        <v>83</v>
      </c>
      <c r="AU648" s="102" t="s">
        <v>85</v>
      </c>
      <c r="AY648" s="94" t="s">
        <v>87</v>
      </c>
      <c r="BK648" s="103">
        <f>SUM(BK649:BK658)</f>
        <v>0</v>
      </c>
    </row>
    <row r="649" spans="1:65" s="14" customFormat="1" ht="32.450000000000003" customHeight="1" x14ac:dyDescent="0.2">
      <c r="A649" s="10"/>
      <c r="B649" s="106"/>
      <c r="C649" s="107" t="s">
        <v>1242</v>
      </c>
      <c r="D649" s="107" t="s">
        <v>89</v>
      </c>
      <c r="E649" s="108" t="s">
        <v>1243</v>
      </c>
      <c r="F649" s="109" t="s">
        <v>1244</v>
      </c>
      <c r="G649" s="110" t="s">
        <v>149</v>
      </c>
      <c r="H649" s="111">
        <v>237.374</v>
      </c>
      <c r="I649" s="112"/>
      <c r="J649" s="113">
        <f>ROUND(I649*H649,2)</f>
        <v>0</v>
      </c>
      <c r="K649" s="109" t="s">
        <v>93</v>
      </c>
      <c r="L649" s="11"/>
      <c r="M649" s="114" t="s">
        <v>10</v>
      </c>
      <c r="N649" s="115" t="s">
        <v>27</v>
      </c>
      <c r="O649" s="116"/>
      <c r="P649" s="117">
        <f>O649*H649</f>
        <v>0</v>
      </c>
      <c r="Q649" s="117">
        <v>8.9999999999999993E-3</v>
      </c>
      <c r="R649" s="117">
        <f>Q649*H649</f>
        <v>2.1363659999999998</v>
      </c>
      <c r="S649" s="117">
        <v>0</v>
      </c>
      <c r="T649" s="118">
        <f>S649*H649</f>
        <v>0</v>
      </c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R649" s="119" t="s">
        <v>181</v>
      </c>
      <c r="AT649" s="119" t="s">
        <v>89</v>
      </c>
      <c r="AU649" s="119" t="s">
        <v>2</v>
      </c>
      <c r="AY649" s="2" t="s">
        <v>87</v>
      </c>
      <c r="BE649" s="120">
        <f>IF(N649="základní",J649,0)</f>
        <v>0</v>
      </c>
      <c r="BF649" s="120">
        <f>IF(N649="snížená",J649,0)</f>
        <v>0</v>
      </c>
      <c r="BG649" s="120">
        <f>IF(N649="zákl. přenesená",J649,0)</f>
        <v>0</v>
      </c>
      <c r="BH649" s="120">
        <f>IF(N649="sníž. přenesená",J649,0)</f>
        <v>0</v>
      </c>
      <c r="BI649" s="120">
        <f>IF(N649="nulová",J649,0)</f>
        <v>0</v>
      </c>
      <c r="BJ649" s="2" t="s">
        <v>85</v>
      </c>
      <c r="BK649" s="120">
        <f>ROUND(I649*H649,2)</f>
        <v>0</v>
      </c>
      <c r="BL649" s="2" t="s">
        <v>181</v>
      </c>
      <c r="BM649" s="119" t="s">
        <v>1245</v>
      </c>
    </row>
    <row r="650" spans="1:65" s="140" customFormat="1" x14ac:dyDescent="0.2">
      <c r="B650" s="141"/>
      <c r="D650" s="123" t="s">
        <v>96</v>
      </c>
      <c r="E650" s="142" t="s">
        <v>10</v>
      </c>
      <c r="F650" s="143" t="s">
        <v>430</v>
      </c>
      <c r="H650" s="142" t="s">
        <v>10</v>
      </c>
      <c r="I650" s="144"/>
      <c r="L650" s="141"/>
      <c r="M650" s="145"/>
      <c r="N650" s="146"/>
      <c r="O650" s="146"/>
      <c r="P650" s="146"/>
      <c r="Q650" s="146"/>
      <c r="R650" s="146"/>
      <c r="S650" s="146"/>
      <c r="T650" s="147"/>
      <c r="AT650" s="142" t="s">
        <v>96</v>
      </c>
      <c r="AU650" s="142" t="s">
        <v>2</v>
      </c>
      <c r="AV650" s="140" t="s">
        <v>85</v>
      </c>
      <c r="AW650" s="140" t="s">
        <v>98</v>
      </c>
      <c r="AX650" s="140" t="s">
        <v>86</v>
      </c>
      <c r="AY650" s="142" t="s">
        <v>87</v>
      </c>
    </row>
    <row r="651" spans="1:65" s="121" customFormat="1" ht="22.5" x14ac:dyDescent="0.2">
      <c r="B651" s="122"/>
      <c r="D651" s="123" t="s">
        <v>96</v>
      </c>
      <c r="E651" s="124" t="s">
        <v>10</v>
      </c>
      <c r="F651" s="125" t="s">
        <v>431</v>
      </c>
      <c r="H651" s="126">
        <v>150.94200000000001</v>
      </c>
      <c r="I651" s="127"/>
      <c r="L651" s="122"/>
      <c r="M651" s="128"/>
      <c r="N651" s="129"/>
      <c r="O651" s="129"/>
      <c r="P651" s="129"/>
      <c r="Q651" s="129"/>
      <c r="R651" s="129"/>
      <c r="S651" s="129"/>
      <c r="T651" s="130"/>
      <c r="AT651" s="124" t="s">
        <v>96</v>
      </c>
      <c r="AU651" s="124" t="s">
        <v>2</v>
      </c>
      <c r="AV651" s="121" t="s">
        <v>2</v>
      </c>
      <c r="AW651" s="121" t="s">
        <v>98</v>
      </c>
      <c r="AX651" s="121" t="s">
        <v>86</v>
      </c>
      <c r="AY651" s="124" t="s">
        <v>87</v>
      </c>
    </row>
    <row r="652" spans="1:65" s="121" customFormat="1" x14ac:dyDescent="0.2">
      <c r="B652" s="122"/>
      <c r="D652" s="123" t="s">
        <v>96</v>
      </c>
      <c r="E652" s="124" t="s">
        <v>10</v>
      </c>
      <c r="F652" s="125" t="s">
        <v>432</v>
      </c>
      <c r="H652" s="126">
        <v>48.014000000000003</v>
      </c>
      <c r="I652" s="127"/>
      <c r="L652" s="122"/>
      <c r="M652" s="128"/>
      <c r="N652" s="129"/>
      <c r="O652" s="129"/>
      <c r="P652" s="129"/>
      <c r="Q652" s="129"/>
      <c r="R652" s="129"/>
      <c r="S652" s="129"/>
      <c r="T652" s="130"/>
      <c r="AT652" s="124" t="s">
        <v>96</v>
      </c>
      <c r="AU652" s="124" t="s">
        <v>2</v>
      </c>
      <c r="AV652" s="121" t="s">
        <v>2</v>
      </c>
      <c r="AW652" s="121" t="s">
        <v>98</v>
      </c>
      <c r="AX652" s="121" t="s">
        <v>86</v>
      </c>
      <c r="AY652" s="124" t="s">
        <v>87</v>
      </c>
    </row>
    <row r="653" spans="1:65" s="121" customFormat="1" x14ac:dyDescent="0.2">
      <c r="B653" s="122"/>
      <c r="D653" s="123" t="s">
        <v>96</v>
      </c>
      <c r="E653" s="124" t="s">
        <v>10</v>
      </c>
      <c r="F653" s="125" t="s">
        <v>433</v>
      </c>
      <c r="H653" s="126">
        <v>17.489999999999998</v>
      </c>
      <c r="I653" s="127"/>
      <c r="L653" s="122"/>
      <c r="M653" s="128"/>
      <c r="N653" s="129"/>
      <c r="O653" s="129"/>
      <c r="P653" s="129"/>
      <c r="Q653" s="129"/>
      <c r="R653" s="129"/>
      <c r="S653" s="129"/>
      <c r="T653" s="130"/>
      <c r="AT653" s="124" t="s">
        <v>96</v>
      </c>
      <c r="AU653" s="124" t="s">
        <v>2</v>
      </c>
      <c r="AV653" s="121" t="s">
        <v>2</v>
      </c>
      <c r="AW653" s="121" t="s">
        <v>98</v>
      </c>
      <c r="AX653" s="121" t="s">
        <v>86</v>
      </c>
      <c r="AY653" s="124" t="s">
        <v>87</v>
      </c>
    </row>
    <row r="654" spans="1:65" s="121" customFormat="1" x14ac:dyDescent="0.2">
      <c r="B654" s="122"/>
      <c r="D654" s="123" t="s">
        <v>96</v>
      </c>
      <c r="E654" s="124" t="s">
        <v>10</v>
      </c>
      <c r="F654" s="125" t="s">
        <v>434</v>
      </c>
      <c r="H654" s="126">
        <v>20.928000000000001</v>
      </c>
      <c r="I654" s="127"/>
      <c r="L654" s="122"/>
      <c r="M654" s="128"/>
      <c r="N654" s="129"/>
      <c r="O654" s="129"/>
      <c r="P654" s="129"/>
      <c r="Q654" s="129"/>
      <c r="R654" s="129"/>
      <c r="S654" s="129"/>
      <c r="T654" s="130"/>
      <c r="AT654" s="124" t="s">
        <v>96</v>
      </c>
      <c r="AU654" s="124" t="s">
        <v>2</v>
      </c>
      <c r="AV654" s="121" t="s">
        <v>2</v>
      </c>
      <c r="AW654" s="121" t="s">
        <v>98</v>
      </c>
      <c r="AX654" s="121" t="s">
        <v>86</v>
      </c>
      <c r="AY654" s="124" t="s">
        <v>87</v>
      </c>
    </row>
    <row r="655" spans="1:65" s="131" customFormat="1" x14ac:dyDescent="0.2">
      <c r="B655" s="132"/>
      <c r="D655" s="123" t="s">
        <v>96</v>
      </c>
      <c r="E655" s="133" t="s">
        <v>10</v>
      </c>
      <c r="F655" s="134" t="s">
        <v>103</v>
      </c>
      <c r="H655" s="135">
        <v>237.37400000000002</v>
      </c>
      <c r="I655" s="136"/>
      <c r="L655" s="132"/>
      <c r="M655" s="137"/>
      <c r="N655" s="138"/>
      <c r="O655" s="138"/>
      <c r="P655" s="138"/>
      <c r="Q655" s="138"/>
      <c r="R655" s="138"/>
      <c r="S655" s="138"/>
      <c r="T655" s="139"/>
      <c r="AT655" s="133" t="s">
        <v>96</v>
      </c>
      <c r="AU655" s="133" t="s">
        <v>2</v>
      </c>
      <c r="AV655" s="131" t="s">
        <v>94</v>
      </c>
      <c r="AW655" s="131" t="s">
        <v>98</v>
      </c>
      <c r="AX655" s="131" t="s">
        <v>85</v>
      </c>
      <c r="AY655" s="133" t="s">
        <v>87</v>
      </c>
    </row>
    <row r="656" spans="1:65" s="14" customFormat="1" ht="21.6" customHeight="1" x14ac:dyDescent="0.2">
      <c r="A656" s="10"/>
      <c r="B656" s="106"/>
      <c r="C656" s="148" t="s">
        <v>1246</v>
      </c>
      <c r="D656" s="148" t="s">
        <v>153</v>
      </c>
      <c r="E656" s="149" t="s">
        <v>1247</v>
      </c>
      <c r="F656" s="150" t="s">
        <v>1248</v>
      </c>
      <c r="G656" s="151" t="s">
        <v>149</v>
      </c>
      <c r="H656" s="152">
        <v>261.11099999999999</v>
      </c>
      <c r="I656" s="153"/>
      <c r="J656" s="154">
        <f>ROUND(I656*H656,2)</f>
        <v>0</v>
      </c>
      <c r="K656" s="150" t="s">
        <v>93</v>
      </c>
      <c r="L656" s="155"/>
      <c r="M656" s="156" t="s">
        <v>10</v>
      </c>
      <c r="N656" s="157" t="s">
        <v>27</v>
      </c>
      <c r="O656" s="116"/>
      <c r="P656" s="117">
        <f>O656*H656</f>
        <v>0</v>
      </c>
      <c r="Q656" s="117">
        <v>1.38E-2</v>
      </c>
      <c r="R656" s="117">
        <f>Q656*H656</f>
        <v>3.6033317999999999</v>
      </c>
      <c r="S656" s="117">
        <v>0</v>
      </c>
      <c r="T656" s="118">
        <f>S656*H656</f>
        <v>0</v>
      </c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R656" s="119" t="s">
        <v>279</v>
      </c>
      <c r="AT656" s="119" t="s">
        <v>153</v>
      </c>
      <c r="AU656" s="119" t="s">
        <v>2</v>
      </c>
      <c r="AY656" s="2" t="s">
        <v>87</v>
      </c>
      <c r="BE656" s="120">
        <f>IF(N656="základní",J656,0)</f>
        <v>0</v>
      </c>
      <c r="BF656" s="120">
        <f>IF(N656="snížená",J656,0)</f>
        <v>0</v>
      </c>
      <c r="BG656" s="120">
        <f>IF(N656="zákl. přenesená",J656,0)</f>
        <v>0</v>
      </c>
      <c r="BH656" s="120">
        <f>IF(N656="sníž. přenesená",J656,0)</f>
        <v>0</v>
      </c>
      <c r="BI656" s="120">
        <f>IF(N656="nulová",J656,0)</f>
        <v>0</v>
      </c>
      <c r="BJ656" s="2" t="s">
        <v>85</v>
      </c>
      <c r="BK656" s="120">
        <f>ROUND(I656*H656,2)</f>
        <v>0</v>
      </c>
      <c r="BL656" s="2" t="s">
        <v>181</v>
      </c>
      <c r="BM656" s="119" t="s">
        <v>1249</v>
      </c>
    </row>
    <row r="657" spans="1:65" s="121" customFormat="1" x14ac:dyDescent="0.2">
      <c r="B657" s="122"/>
      <c r="D657" s="123" t="s">
        <v>96</v>
      </c>
      <c r="E657" s="124" t="s">
        <v>10</v>
      </c>
      <c r="F657" s="125" t="s">
        <v>1250</v>
      </c>
      <c r="H657" s="126">
        <v>261.11099999999999</v>
      </c>
      <c r="I657" s="127"/>
      <c r="L657" s="122"/>
      <c r="M657" s="128"/>
      <c r="N657" s="129"/>
      <c r="O657" s="129"/>
      <c r="P657" s="129"/>
      <c r="Q657" s="129"/>
      <c r="R657" s="129"/>
      <c r="S657" s="129"/>
      <c r="T657" s="130"/>
      <c r="AT657" s="124" t="s">
        <v>96</v>
      </c>
      <c r="AU657" s="124" t="s">
        <v>2</v>
      </c>
      <c r="AV657" s="121" t="s">
        <v>2</v>
      </c>
      <c r="AW657" s="121" t="s">
        <v>98</v>
      </c>
      <c r="AX657" s="121" t="s">
        <v>85</v>
      </c>
      <c r="AY657" s="124" t="s">
        <v>87</v>
      </c>
    </row>
    <row r="658" spans="1:65" s="14" customFormat="1" ht="43.15" customHeight="1" x14ac:dyDescent="0.2">
      <c r="A658" s="10"/>
      <c r="B658" s="106"/>
      <c r="C658" s="107" t="s">
        <v>1251</v>
      </c>
      <c r="D658" s="107" t="s">
        <v>89</v>
      </c>
      <c r="E658" s="108" t="s">
        <v>1252</v>
      </c>
      <c r="F658" s="109" t="s">
        <v>1253</v>
      </c>
      <c r="G658" s="110" t="s">
        <v>199</v>
      </c>
      <c r="H658" s="111">
        <v>5.74</v>
      </c>
      <c r="I658" s="112"/>
      <c r="J658" s="113">
        <f>ROUND(I658*H658,2)</f>
        <v>0</v>
      </c>
      <c r="K658" s="109" t="s">
        <v>93</v>
      </c>
      <c r="L658" s="11"/>
      <c r="M658" s="114" t="s">
        <v>10</v>
      </c>
      <c r="N658" s="115" t="s">
        <v>27</v>
      </c>
      <c r="O658" s="116"/>
      <c r="P658" s="117">
        <f>O658*H658</f>
        <v>0</v>
      </c>
      <c r="Q658" s="117">
        <v>0</v>
      </c>
      <c r="R658" s="117">
        <f>Q658*H658</f>
        <v>0</v>
      </c>
      <c r="S658" s="117">
        <v>0</v>
      </c>
      <c r="T658" s="118">
        <f>S658*H658</f>
        <v>0</v>
      </c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R658" s="119" t="s">
        <v>181</v>
      </c>
      <c r="AT658" s="119" t="s">
        <v>89</v>
      </c>
      <c r="AU658" s="119" t="s">
        <v>2</v>
      </c>
      <c r="AY658" s="2" t="s">
        <v>87</v>
      </c>
      <c r="BE658" s="120">
        <f>IF(N658="základní",J658,0)</f>
        <v>0</v>
      </c>
      <c r="BF658" s="120">
        <f>IF(N658="snížená",J658,0)</f>
        <v>0</v>
      </c>
      <c r="BG658" s="120">
        <f>IF(N658="zákl. přenesená",J658,0)</f>
        <v>0</v>
      </c>
      <c r="BH658" s="120">
        <f>IF(N658="sníž. přenesená",J658,0)</f>
        <v>0</v>
      </c>
      <c r="BI658" s="120">
        <f>IF(N658="nulová",J658,0)</f>
        <v>0</v>
      </c>
      <c r="BJ658" s="2" t="s">
        <v>85</v>
      </c>
      <c r="BK658" s="120">
        <f>ROUND(I658*H658,2)</f>
        <v>0</v>
      </c>
      <c r="BL658" s="2" t="s">
        <v>181</v>
      </c>
      <c r="BM658" s="119" t="s">
        <v>1254</v>
      </c>
    </row>
    <row r="659" spans="1:65" s="92" customFormat="1" ht="22.9" customHeight="1" x14ac:dyDescent="0.2">
      <c r="B659" s="93"/>
      <c r="D659" s="94" t="s">
        <v>83</v>
      </c>
      <c r="E659" s="104" t="s">
        <v>1255</v>
      </c>
      <c r="F659" s="104" t="s">
        <v>1256</v>
      </c>
      <c r="I659" s="96"/>
      <c r="J659" s="105">
        <f>BK659</f>
        <v>0</v>
      </c>
      <c r="L659" s="93"/>
      <c r="M659" s="98"/>
      <c r="N659" s="99"/>
      <c r="O659" s="99"/>
      <c r="P659" s="100">
        <f>SUM(P660:P664)</f>
        <v>0</v>
      </c>
      <c r="Q659" s="99"/>
      <c r="R659" s="100">
        <f>SUM(R660:R664)</f>
        <v>2.7846200000000002E-2</v>
      </c>
      <c r="S659" s="99"/>
      <c r="T659" s="101">
        <f>SUM(T660:T664)</f>
        <v>0</v>
      </c>
      <c r="AR659" s="94" t="s">
        <v>2</v>
      </c>
      <c r="AT659" s="102" t="s">
        <v>83</v>
      </c>
      <c r="AU659" s="102" t="s">
        <v>85</v>
      </c>
      <c r="AY659" s="94" t="s">
        <v>87</v>
      </c>
      <c r="BK659" s="103">
        <f>SUM(BK660:BK664)</f>
        <v>0</v>
      </c>
    </row>
    <row r="660" spans="1:65" s="14" customFormat="1" ht="43.15" customHeight="1" x14ac:dyDescent="0.2">
      <c r="A660" s="10"/>
      <c r="B660" s="106"/>
      <c r="C660" s="107" t="s">
        <v>1257</v>
      </c>
      <c r="D660" s="107" t="s">
        <v>89</v>
      </c>
      <c r="E660" s="108" t="s">
        <v>1258</v>
      </c>
      <c r="F660" s="109" t="s">
        <v>1259</v>
      </c>
      <c r="G660" s="110" t="s">
        <v>149</v>
      </c>
      <c r="H660" s="111">
        <v>278.46199999999999</v>
      </c>
      <c r="I660" s="112"/>
      <c r="J660" s="113">
        <f>ROUND(I660*H660,2)</f>
        <v>0</v>
      </c>
      <c r="K660" s="109" t="s">
        <v>93</v>
      </c>
      <c r="L660" s="11"/>
      <c r="M660" s="114" t="s">
        <v>10</v>
      </c>
      <c r="N660" s="115" t="s">
        <v>27</v>
      </c>
      <c r="O660" s="116"/>
      <c r="P660" s="117">
        <f>O660*H660</f>
        <v>0</v>
      </c>
      <c r="Q660" s="117">
        <v>1E-4</v>
      </c>
      <c r="R660" s="117">
        <f>Q660*H660</f>
        <v>2.7846200000000002E-2</v>
      </c>
      <c r="S660" s="117">
        <v>0</v>
      </c>
      <c r="T660" s="118">
        <f>S660*H660</f>
        <v>0</v>
      </c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R660" s="119" t="s">
        <v>181</v>
      </c>
      <c r="AT660" s="119" t="s">
        <v>89</v>
      </c>
      <c r="AU660" s="119" t="s">
        <v>2</v>
      </c>
      <c r="AY660" s="2" t="s">
        <v>87</v>
      </c>
      <c r="BE660" s="120">
        <f>IF(N660="základní",J660,0)</f>
        <v>0</v>
      </c>
      <c r="BF660" s="120">
        <f>IF(N660="snížená",J660,0)</f>
        <v>0</v>
      </c>
      <c r="BG660" s="120">
        <f>IF(N660="zákl. přenesená",J660,0)</f>
        <v>0</v>
      </c>
      <c r="BH660" s="120">
        <f>IF(N660="sníž. přenesená",J660,0)</f>
        <v>0</v>
      </c>
      <c r="BI660" s="120">
        <f>IF(N660="nulová",J660,0)</f>
        <v>0</v>
      </c>
      <c r="BJ660" s="2" t="s">
        <v>85</v>
      </c>
      <c r="BK660" s="120">
        <f>ROUND(I660*H660,2)</f>
        <v>0</v>
      </c>
      <c r="BL660" s="2" t="s">
        <v>181</v>
      </c>
      <c r="BM660" s="119" t="s">
        <v>1260</v>
      </c>
    </row>
    <row r="661" spans="1:65" s="121" customFormat="1" x14ac:dyDescent="0.2">
      <c r="B661" s="122"/>
      <c r="D661" s="123" t="s">
        <v>96</v>
      </c>
      <c r="E661" s="124" t="s">
        <v>10</v>
      </c>
      <c r="F661" s="125" t="s">
        <v>1261</v>
      </c>
      <c r="H661" s="126">
        <v>143.06</v>
      </c>
      <c r="I661" s="127"/>
      <c r="L661" s="122"/>
      <c r="M661" s="128"/>
      <c r="N661" s="129"/>
      <c r="O661" s="129"/>
      <c r="P661" s="129"/>
      <c r="Q661" s="129"/>
      <c r="R661" s="129"/>
      <c r="S661" s="129"/>
      <c r="T661" s="130"/>
      <c r="AT661" s="124" t="s">
        <v>96</v>
      </c>
      <c r="AU661" s="124" t="s">
        <v>2</v>
      </c>
      <c r="AV661" s="121" t="s">
        <v>2</v>
      </c>
      <c r="AW661" s="121" t="s">
        <v>98</v>
      </c>
      <c r="AX661" s="121" t="s">
        <v>86</v>
      </c>
      <c r="AY661" s="124" t="s">
        <v>87</v>
      </c>
    </row>
    <row r="662" spans="1:65" s="121" customFormat="1" x14ac:dyDescent="0.2">
      <c r="B662" s="122"/>
      <c r="D662" s="123" t="s">
        <v>96</v>
      </c>
      <c r="E662" s="124" t="s">
        <v>10</v>
      </c>
      <c r="F662" s="125" t="s">
        <v>1262</v>
      </c>
      <c r="H662" s="126">
        <v>25.76</v>
      </c>
      <c r="I662" s="127"/>
      <c r="L662" s="122"/>
      <c r="M662" s="128"/>
      <c r="N662" s="129"/>
      <c r="O662" s="129"/>
      <c r="P662" s="129"/>
      <c r="Q662" s="129"/>
      <c r="R662" s="129"/>
      <c r="S662" s="129"/>
      <c r="T662" s="130"/>
      <c r="AT662" s="124" t="s">
        <v>96</v>
      </c>
      <c r="AU662" s="124" t="s">
        <v>2</v>
      </c>
      <c r="AV662" s="121" t="s">
        <v>2</v>
      </c>
      <c r="AW662" s="121" t="s">
        <v>98</v>
      </c>
      <c r="AX662" s="121" t="s">
        <v>86</v>
      </c>
      <c r="AY662" s="124" t="s">
        <v>87</v>
      </c>
    </row>
    <row r="663" spans="1:65" s="121" customFormat="1" x14ac:dyDescent="0.2">
      <c r="B663" s="122"/>
      <c r="D663" s="123" t="s">
        <v>96</v>
      </c>
      <c r="E663" s="124" t="s">
        <v>10</v>
      </c>
      <c r="F663" s="125" t="s">
        <v>1263</v>
      </c>
      <c r="H663" s="126">
        <v>109.642</v>
      </c>
      <c r="I663" s="127"/>
      <c r="L663" s="122"/>
      <c r="M663" s="128"/>
      <c r="N663" s="129"/>
      <c r="O663" s="129"/>
      <c r="P663" s="129"/>
      <c r="Q663" s="129"/>
      <c r="R663" s="129"/>
      <c r="S663" s="129"/>
      <c r="T663" s="130"/>
      <c r="AT663" s="124" t="s">
        <v>96</v>
      </c>
      <c r="AU663" s="124" t="s">
        <v>2</v>
      </c>
      <c r="AV663" s="121" t="s">
        <v>2</v>
      </c>
      <c r="AW663" s="121" t="s">
        <v>98</v>
      </c>
      <c r="AX663" s="121" t="s">
        <v>86</v>
      </c>
      <c r="AY663" s="124" t="s">
        <v>87</v>
      </c>
    </row>
    <row r="664" spans="1:65" s="131" customFormat="1" x14ac:dyDescent="0.2">
      <c r="B664" s="132"/>
      <c r="D664" s="123" t="s">
        <v>96</v>
      </c>
      <c r="E664" s="133" t="s">
        <v>10</v>
      </c>
      <c r="F664" s="134" t="s">
        <v>103</v>
      </c>
      <c r="H664" s="135">
        <v>278.46199999999999</v>
      </c>
      <c r="I664" s="136"/>
      <c r="L664" s="132"/>
      <c r="M664" s="137"/>
      <c r="N664" s="138"/>
      <c r="O664" s="138"/>
      <c r="P664" s="138"/>
      <c r="Q664" s="138"/>
      <c r="R664" s="138"/>
      <c r="S664" s="138"/>
      <c r="T664" s="139"/>
      <c r="AT664" s="133" t="s">
        <v>96</v>
      </c>
      <c r="AU664" s="133" t="s">
        <v>2</v>
      </c>
      <c r="AV664" s="131" t="s">
        <v>94</v>
      </c>
      <c r="AW664" s="131" t="s">
        <v>98</v>
      </c>
      <c r="AX664" s="131" t="s">
        <v>85</v>
      </c>
      <c r="AY664" s="133" t="s">
        <v>87</v>
      </c>
    </row>
    <row r="665" spans="1:65" s="92" customFormat="1" ht="22.9" customHeight="1" x14ac:dyDescent="0.2">
      <c r="B665" s="93"/>
      <c r="D665" s="94" t="s">
        <v>83</v>
      </c>
      <c r="E665" s="104" t="s">
        <v>1264</v>
      </c>
      <c r="F665" s="104" t="s">
        <v>1265</v>
      </c>
      <c r="I665" s="96"/>
      <c r="J665" s="105">
        <f>BK665</f>
        <v>0</v>
      </c>
      <c r="L665" s="93"/>
      <c r="M665" s="98"/>
      <c r="N665" s="99"/>
      <c r="O665" s="99"/>
      <c r="P665" s="100">
        <f>SUM(P666:P677)</f>
        <v>0</v>
      </c>
      <c r="Q665" s="99"/>
      <c r="R665" s="100">
        <f>SUM(R666:R677)</f>
        <v>0.25198065000000003</v>
      </c>
      <c r="S665" s="99"/>
      <c r="T665" s="101">
        <f>SUM(T666:T677)</f>
        <v>0</v>
      </c>
      <c r="AR665" s="94" t="s">
        <v>2</v>
      </c>
      <c r="AT665" s="102" t="s">
        <v>83</v>
      </c>
      <c r="AU665" s="102" t="s">
        <v>85</v>
      </c>
      <c r="AY665" s="94" t="s">
        <v>87</v>
      </c>
      <c r="BK665" s="103">
        <f>SUM(BK666:BK677)</f>
        <v>0</v>
      </c>
    </row>
    <row r="666" spans="1:65" s="14" customFormat="1" ht="21.6" customHeight="1" x14ac:dyDescent="0.2">
      <c r="A666" s="10"/>
      <c r="B666" s="106"/>
      <c r="C666" s="107" t="s">
        <v>1266</v>
      </c>
      <c r="D666" s="107" t="s">
        <v>89</v>
      </c>
      <c r="E666" s="108" t="s">
        <v>1267</v>
      </c>
      <c r="F666" s="109" t="s">
        <v>1268</v>
      </c>
      <c r="G666" s="110" t="s">
        <v>149</v>
      </c>
      <c r="H666" s="111">
        <v>509.14400000000001</v>
      </c>
      <c r="I666" s="112"/>
      <c r="J666" s="113">
        <f>ROUND(I666*H666,2)</f>
        <v>0</v>
      </c>
      <c r="K666" s="109" t="s">
        <v>93</v>
      </c>
      <c r="L666" s="11"/>
      <c r="M666" s="114" t="s">
        <v>10</v>
      </c>
      <c r="N666" s="115" t="s">
        <v>27</v>
      </c>
      <c r="O666" s="116"/>
      <c r="P666" s="117">
        <f>O666*H666</f>
        <v>0</v>
      </c>
      <c r="Q666" s="117">
        <v>2.0000000000000001E-4</v>
      </c>
      <c r="R666" s="117">
        <f>Q666*H666</f>
        <v>0.10182880000000001</v>
      </c>
      <c r="S666" s="117">
        <v>0</v>
      </c>
      <c r="T666" s="118">
        <f>S666*H666</f>
        <v>0</v>
      </c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R666" s="119" t="s">
        <v>181</v>
      </c>
      <c r="AT666" s="119" t="s">
        <v>89</v>
      </c>
      <c r="AU666" s="119" t="s">
        <v>2</v>
      </c>
      <c r="AY666" s="2" t="s">
        <v>87</v>
      </c>
      <c r="BE666" s="120">
        <f>IF(N666="základní",J666,0)</f>
        <v>0</v>
      </c>
      <c r="BF666" s="120">
        <f>IF(N666="snížená",J666,0)</f>
        <v>0</v>
      </c>
      <c r="BG666" s="120">
        <f>IF(N666="zákl. přenesená",J666,0)</f>
        <v>0</v>
      </c>
      <c r="BH666" s="120">
        <f>IF(N666="sníž. přenesená",J666,0)</f>
        <v>0</v>
      </c>
      <c r="BI666" s="120">
        <f>IF(N666="nulová",J666,0)</f>
        <v>0</v>
      </c>
      <c r="BJ666" s="2" t="s">
        <v>85</v>
      </c>
      <c r="BK666" s="120">
        <f>ROUND(I666*H666,2)</f>
        <v>0</v>
      </c>
      <c r="BL666" s="2" t="s">
        <v>181</v>
      </c>
      <c r="BM666" s="119" t="s">
        <v>1269</v>
      </c>
    </row>
    <row r="667" spans="1:65" s="140" customFormat="1" x14ac:dyDescent="0.2">
      <c r="B667" s="141"/>
      <c r="D667" s="123" t="s">
        <v>96</v>
      </c>
      <c r="E667" s="142" t="s">
        <v>10</v>
      </c>
      <c r="F667" s="143" t="s">
        <v>1270</v>
      </c>
      <c r="H667" s="142" t="s">
        <v>10</v>
      </c>
      <c r="I667" s="144"/>
      <c r="L667" s="141"/>
      <c r="M667" s="145"/>
      <c r="N667" s="146"/>
      <c r="O667" s="146"/>
      <c r="P667" s="146"/>
      <c r="Q667" s="146"/>
      <c r="R667" s="146"/>
      <c r="S667" s="146"/>
      <c r="T667" s="147"/>
      <c r="AT667" s="142" t="s">
        <v>96</v>
      </c>
      <c r="AU667" s="142" t="s">
        <v>2</v>
      </c>
      <c r="AV667" s="140" t="s">
        <v>85</v>
      </c>
      <c r="AW667" s="140" t="s">
        <v>98</v>
      </c>
      <c r="AX667" s="140" t="s">
        <v>86</v>
      </c>
      <c r="AY667" s="142" t="s">
        <v>87</v>
      </c>
    </row>
    <row r="668" spans="1:65" s="121" customFormat="1" x14ac:dyDescent="0.2">
      <c r="B668" s="122"/>
      <c r="D668" s="123" t="s">
        <v>96</v>
      </c>
      <c r="E668" s="124" t="s">
        <v>10</v>
      </c>
      <c r="F668" s="125" t="s">
        <v>414</v>
      </c>
      <c r="H668" s="126">
        <v>24.26</v>
      </c>
      <c r="I668" s="127"/>
      <c r="L668" s="122"/>
      <c r="M668" s="128"/>
      <c r="N668" s="129"/>
      <c r="O668" s="129"/>
      <c r="P668" s="129"/>
      <c r="Q668" s="129"/>
      <c r="R668" s="129"/>
      <c r="S668" s="129"/>
      <c r="T668" s="130"/>
      <c r="AT668" s="124" t="s">
        <v>96</v>
      </c>
      <c r="AU668" s="124" t="s">
        <v>2</v>
      </c>
      <c r="AV668" s="121" t="s">
        <v>2</v>
      </c>
      <c r="AW668" s="121" t="s">
        <v>98</v>
      </c>
      <c r="AX668" s="121" t="s">
        <v>86</v>
      </c>
      <c r="AY668" s="124" t="s">
        <v>87</v>
      </c>
    </row>
    <row r="669" spans="1:65" s="121" customFormat="1" ht="22.5" x14ac:dyDescent="0.2">
      <c r="B669" s="122"/>
      <c r="D669" s="123" t="s">
        <v>96</v>
      </c>
      <c r="E669" s="124" t="s">
        <v>10</v>
      </c>
      <c r="F669" s="125" t="s">
        <v>1271</v>
      </c>
      <c r="H669" s="126">
        <v>435.86399999999998</v>
      </c>
      <c r="I669" s="127"/>
      <c r="L669" s="122"/>
      <c r="M669" s="128"/>
      <c r="N669" s="129"/>
      <c r="O669" s="129"/>
      <c r="P669" s="129"/>
      <c r="Q669" s="129"/>
      <c r="R669" s="129"/>
      <c r="S669" s="129"/>
      <c r="T669" s="130"/>
      <c r="AT669" s="124" t="s">
        <v>96</v>
      </c>
      <c r="AU669" s="124" t="s">
        <v>2</v>
      </c>
      <c r="AV669" s="121" t="s">
        <v>2</v>
      </c>
      <c r="AW669" s="121" t="s">
        <v>98</v>
      </c>
      <c r="AX669" s="121" t="s">
        <v>86</v>
      </c>
      <c r="AY669" s="124" t="s">
        <v>87</v>
      </c>
    </row>
    <row r="670" spans="1:65" s="121" customFormat="1" x14ac:dyDescent="0.2">
      <c r="B670" s="122"/>
      <c r="D670" s="123" t="s">
        <v>96</v>
      </c>
      <c r="E670" s="124" t="s">
        <v>10</v>
      </c>
      <c r="F670" s="125" t="s">
        <v>1272</v>
      </c>
      <c r="H670" s="126">
        <v>49.02</v>
      </c>
      <c r="I670" s="127"/>
      <c r="L670" s="122"/>
      <c r="M670" s="128"/>
      <c r="N670" s="129"/>
      <c r="O670" s="129"/>
      <c r="P670" s="129"/>
      <c r="Q670" s="129"/>
      <c r="R670" s="129"/>
      <c r="S670" s="129"/>
      <c r="T670" s="130"/>
      <c r="AT670" s="124" t="s">
        <v>96</v>
      </c>
      <c r="AU670" s="124" t="s">
        <v>2</v>
      </c>
      <c r="AV670" s="121" t="s">
        <v>2</v>
      </c>
      <c r="AW670" s="121" t="s">
        <v>98</v>
      </c>
      <c r="AX670" s="121" t="s">
        <v>86</v>
      </c>
      <c r="AY670" s="124" t="s">
        <v>87</v>
      </c>
    </row>
    <row r="671" spans="1:65" s="131" customFormat="1" x14ac:dyDescent="0.2">
      <c r="B671" s="132"/>
      <c r="D671" s="123" t="s">
        <v>96</v>
      </c>
      <c r="E671" s="133" t="s">
        <v>10</v>
      </c>
      <c r="F671" s="134" t="s">
        <v>103</v>
      </c>
      <c r="H671" s="135">
        <v>509.14399999999995</v>
      </c>
      <c r="I671" s="136"/>
      <c r="L671" s="132"/>
      <c r="M671" s="137"/>
      <c r="N671" s="138"/>
      <c r="O671" s="138"/>
      <c r="P671" s="138"/>
      <c r="Q671" s="138"/>
      <c r="R671" s="138"/>
      <c r="S671" s="138"/>
      <c r="T671" s="139"/>
      <c r="AT671" s="133" t="s">
        <v>96</v>
      </c>
      <c r="AU671" s="133" t="s">
        <v>2</v>
      </c>
      <c r="AV671" s="131" t="s">
        <v>94</v>
      </c>
      <c r="AW671" s="131" t="s">
        <v>98</v>
      </c>
      <c r="AX671" s="131" t="s">
        <v>85</v>
      </c>
      <c r="AY671" s="133" t="s">
        <v>87</v>
      </c>
    </row>
    <row r="672" spans="1:65" s="14" customFormat="1" ht="43.15" customHeight="1" x14ac:dyDescent="0.2">
      <c r="A672" s="10"/>
      <c r="B672" s="106"/>
      <c r="C672" s="107" t="s">
        <v>1273</v>
      </c>
      <c r="D672" s="107" t="s">
        <v>89</v>
      </c>
      <c r="E672" s="108" t="s">
        <v>1274</v>
      </c>
      <c r="F672" s="109" t="s">
        <v>1275</v>
      </c>
      <c r="G672" s="110" t="s">
        <v>149</v>
      </c>
      <c r="H672" s="111">
        <v>517.76499999999999</v>
      </c>
      <c r="I672" s="112"/>
      <c r="J672" s="113">
        <f>ROUND(I672*H672,2)</f>
        <v>0</v>
      </c>
      <c r="K672" s="109" t="s">
        <v>93</v>
      </c>
      <c r="L672" s="11"/>
      <c r="M672" s="114" t="s">
        <v>10</v>
      </c>
      <c r="N672" s="115" t="s">
        <v>27</v>
      </c>
      <c r="O672" s="116"/>
      <c r="P672" s="117">
        <f>O672*H672</f>
        <v>0</v>
      </c>
      <c r="Q672" s="117">
        <v>2.9E-4</v>
      </c>
      <c r="R672" s="117">
        <f>Q672*H672</f>
        <v>0.15015185</v>
      </c>
      <c r="S672" s="117">
        <v>0</v>
      </c>
      <c r="T672" s="118">
        <f>S672*H672</f>
        <v>0</v>
      </c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R672" s="119" t="s">
        <v>181</v>
      </c>
      <c r="AT672" s="119" t="s">
        <v>89</v>
      </c>
      <c r="AU672" s="119" t="s">
        <v>2</v>
      </c>
      <c r="AY672" s="2" t="s">
        <v>87</v>
      </c>
      <c r="BE672" s="120">
        <f>IF(N672="základní",J672,0)</f>
        <v>0</v>
      </c>
      <c r="BF672" s="120">
        <f>IF(N672="snížená",J672,0)</f>
        <v>0</v>
      </c>
      <c r="BG672" s="120">
        <f>IF(N672="zákl. přenesená",J672,0)</f>
        <v>0</v>
      </c>
      <c r="BH672" s="120">
        <f>IF(N672="sníž. přenesená",J672,0)</f>
        <v>0</v>
      </c>
      <c r="BI672" s="120">
        <f>IF(N672="nulová",J672,0)</f>
        <v>0</v>
      </c>
      <c r="BJ672" s="2" t="s">
        <v>85</v>
      </c>
      <c r="BK672" s="120">
        <f>ROUND(I672*H672,2)</f>
        <v>0</v>
      </c>
      <c r="BL672" s="2" t="s">
        <v>181</v>
      </c>
      <c r="BM672" s="119" t="s">
        <v>1276</v>
      </c>
    </row>
    <row r="673" spans="1:51" s="140" customFormat="1" x14ac:dyDescent="0.2">
      <c r="B673" s="141"/>
      <c r="D673" s="123" t="s">
        <v>96</v>
      </c>
      <c r="E673" s="142" t="s">
        <v>10</v>
      </c>
      <c r="F673" s="143" t="s">
        <v>1270</v>
      </c>
      <c r="H673" s="142" t="s">
        <v>10</v>
      </c>
      <c r="I673" s="144"/>
      <c r="L673" s="141"/>
      <c r="M673" s="145"/>
      <c r="N673" s="146"/>
      <c r="O673" s="146"/>
      <c r="P673" s="146"/>
      <c r="Q673" s="146"/>
      <c r="R673" s="146"/>
      <c r="S673" s="146"/>
      <c r="T673" s="147"/>
      <c r="AT673" s="142" t="s">
        <v>96</v>
      </c>
      <c r="AU673" s="142" t="s">
        <v>2</v>
      </c>
      <c r="AV673" s="140" t="s">
        <v>85</v>
      </c>
      <c r="AW673" s="140" t="s">
        <v>98</v>
      </c>
      <c r="AX673" s="140" t="s">
        <v>86</v>
      </c>
      <c r="AY673" s="142" t="s">
        <v>87</v>
      </c>
    </row>
    <row r="674" spans="1:51" s="121" customFormat="1" x14ac:dyDescent="0.2">
      <c r="B674" s="122"/>
      <c r="D674" s="123" t="s">
        <v>96</v>
      </c>
      <c r="E674" s="124" t="s">
        <v>10</v>
      </c>
      <c r="F674" s="125" t="s">
        <v>1277</v>
      </c>
      <c r="H674" s="126">
        <v>24.276</v>
      </c>
      <c r="I674" s="127"/>
      <c r="L674" s="122"/>
      <c r="M674" s="128"/>
      <c r="N674" s="129"/>
      <c r="O674" s="129"/>
      <c r="P674" s="129"/>
      <c r="Q674" s="129"/>
      <c r="R674" s="129"/>
      <c r="S674" s="129"/>
      <c r="T674" s="130"/>
      <c r="AT674" s="124" t="s">
        <v>96</v>
      </c>
      <c r="AU674" s="124" t="s">
        <v>2</v>
      </c>
      <c r="AV674" s="121" t="s">
        <v>2</v>
      </c>
      <c r="AW674" s="121" t="s">
        <v>98</v>
      </c>
      <c r="AX674" s="121" t="s">
        <v>86</v>
      </c>
      <c r="AY674" s="124" t="s">
        <v>87</v>
      </c>
    </row>
    <row r="675" spans="1:51" s="121" customFormat="1" ht="22.5" x14ac:dyDescent="0.2">
      <c r="B675" s="122"/>
      <c r="D675" s="123" t="s">
        <v>96</v>
      </c>
      <c r="E675" s="124" t="s">
        <v>10</v>
      </c>
      <c r="F675" s="125" t="s">
        <v>1271</v>
      </c>
      <c r="H675" s="126">
        <v>435.86399999999998</v>
      </c>
      <c r="I675" s="127"/>
      <c r="L675" s="122"/>
      <c r="M675" s="128"/>
      <c r="N675" s="129"/>
      <c r="O675" s="129"/>
      <c r="P675" s="129"/>
      <c r="Q675" s="129"/>
      <c r="R675" s="129"/>
      <c r="S675" s="129"/>
      <c r="T675" s="130"/>
      <c r="AT675" s="124" t="s">
        <v>96</v>
      </c>
      <c r="AU675" s="124" t="s">
        <v>2</v>
      </c>
      <c r="AV675" s="121" t="s">
        <v>2</v>
      </c>
      <c r="AW675" s="121" t="s">
        <v>98</v>
      </c>
      <c r="AX675" s="121" t="s">
        <v>86</v>
      </c>
      <c r="AY675" s="124" t="s">
        <v>87</v>
      </c>
    </row>
    <row r="676" spans="1:51" s="121" customFormat="1" x14ac:dyDescent="0.2">
      <c r="B676" s="122"/>
      <c r="D676" s="123" t="s">
        <v>96</v>
      </c>
      <c r="E676" s="124" t="s">
        <v>10</v>
      </c>
      <c r="F676" s="125" t="s">
        <v>1278</v>
      </c>
      <c r="H676" s="126">
        <v>57.625</v>
      </c>
      <c r="I676" s="127"/>
      <c r="L676" s="122"/>
      <c r="M676" s="128"/>
      <c r="N676" s="129"/>
      <c r="O676" s="129"/>
      <c r="P676" s="129"/>
      <c r="Q676" s="129"/>
      <c r="R676" s="129"/>
      <c r="S676" s="129"/>
      <c r="T676" s="130"/>
      <c r="AT676" s="124" t="s">
        <v>96</v>
      </c>
      <c r="AU676" s="124" t="s">
        <v>2</v>
      </c>
      <c r="AV676" s="121" t="s">
        <v>2</v>
      </c>
      <c r="AW676" s="121" t="s">
        <v>98</v>
      </c>
      <c r="AX676" s="121" t="s">
        <v>86</v>
      </c>
      <c r="AY676" s="124" t="s">
        <v>87</v>
      </c>
    </row>
    <row r="677" spans="1:51" s="131" customFormat="1" x14ac:dyDescent="0.2">
      <c r="B677" s="132"/>
      <c r="D677" s="123" t="s">
        <v>96</v>
      </c>
      <c r="E677" s="133" t="s">
        <v>10</v>
      </c>
      <c r="F677" s="134" t="s">
        <v>103</v>
      </c>
      <c r="H677" s="135">
        <v>517.76499999999999</v>
      </c>
      <c r="I677" s="136"/>
      <c r="L677" s="132"/>
      <c r="M677" s="158"/>
      <c r="N677" s="159"/>
      <c r="O677" s="159"/>
      <c r="P677" s="159"/>
      <c r="Q677" s="159"/>
      <c r="R677" s="159"/>
      <c r="S677" s="159"/>
      <c r="T677" s="160"/>
      <c r="AT677" s="133" t="s">
        <v>96</v>
      </c>
      <c r="AU677" s="133" t="s">
        <v>2</v>
      </c>
      <c r="AV677" s="131" t="s">
        <v>94</v>
      </c>
      <c r="AW677" s="131" t="s">
        <v>98</v>
      </c>
      <c r="AX677" s="131" t="s">
        <v>85</v>
      </c>
      <c r="AY677" s="133" t="s">
        <v>87</v>
      </c>
    </row>
    <row r="678" spans="1:51" s="14" customFormat="1" ht="6.95" customHeight="1" x14ac:dyDescent="0.2">
      <c r="A678" s="10"/>
      <c r="B678" s="51"/>
      <c r="C678" s="52"/>
      <c r="D678" s="52"/>
      <c r="E678" s="52"/>
      <c r="F678" s="52"/>
      <c r="G678" s="52"/>
      <c r="H678" s="52"/>
      <c r="I678" s="53"/>
      <c r="J678" s="52"/>
      <c r="K678" s="52"/>
      <c r="L678" s="11"/>
      <c r="M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</row>
  </sheetData>
  <autoFilter ref="C136:K677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101.3 - SO101.3 - hromadn...</vt:lpstr>
      <vt:lpstr>'101.3 - SO101.3 - hromadn...'!Názvy_tisku</vt:lpstr>
      <vt:lpstr>'101.3 - SO101.3 - hromadn...'!Oblast_tisku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cp:lastPrinted>2019-07-30T07:59:49Z</cp:lastPrinted>
  <dcterms:created xsi:type="dcterms:W3CDTF">2019-07-30T05:16:36Z</dcterms:created>
  <dcterms:modified xsi:type="dcterms:W3CDTF">2019-07-30T08:00:03Z</dcterms:modified>
</cp:coreProperties>
</file>